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Riskometer" sheetId="24" r:id="rId1"/>
    <sheet name="CRI" sheetId="1" r:id="rId2"/>
    <sheet name="CREDF" sheetId="2" r:id="rId3"/>
    <sheet name="CRETSF" sheetId="3" r:id="rId4"/>
    <sheet name="CREE" sheetId="4" r:id="rId5"/>
    <sheet name="CRCTF" sheetId="5" r:id="rId6"/>
    <sheet name="CRBCEF" sheetId="6" r:id="rId7"/>
    <sheet name="CRSCF" sheetId="7" r:id="rId8"/>
    <sheet name="CREHF" sheetId="8" r:id="rId9"/>
    <sheet name="CRDBF" sheetId="9" r:id="rId10"/>
    <sheet name="CRGILT" sheetId="10" r:id="rId11"/>
    <sheet name="CRINC" sheetId="11" r:id="rId12"/>
    <sheet name="CRSF" sheetId="12" r:id="rId13"/>
    <sheet name="CRCHF" sheetId="13" r:id="rId14"/>
    <sheet name="CRG1988" sheetId="14" r:id="rId15"/>
    <sheet name="CRL" sheetId="15" r:id="rId16"/>
    <sheet name="CRUSTF" sheetId="16" r:id="rId17"/>
    <sheet name="CROF" sheetId="17" r:id="rId18"/>
    <sheet name="CRSDF" sheetId="18" r:id="rId19"/>
    <sheet name="CRCBF" sheetId="19" r:id="rId20"/>
    <sheet name="CRCPOF9" sheetId="20" r:id="rId21"/>
    <sheet name="CRDAF1" sheetId="21" r:id="rId22"/>
    <sheet name="CRFMP8" sheetId="22" r:id="rId23"/>
    <sheet name="CRCPOF10" sheetId="23" r:id="rId24"/>
  </sheets>
  <externalReferences>
    <externalReference r:id="rId25"/>
  </externalReferences>
  <calcPr calcId="152511"/>
</workbook>
</file>

<file path=xl/calcChain.xml><?xml version="1.0" encoding="utf-8"?>
<calcChain xmlns="http://schemas.openxmlformats.org/spreadsheetml/2006/main">
  <c r="F24" i="24" l="1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F8" i="24"/>
  <c r="F7" i="24"/>
  <c r="F6" i="24"/>
  <c r="F5" i="24"/>
  <c r="F4" i="24"/>
  <c r="F3" i="24"/>
  <c r="G63" i="23" l="1"/>
  <c r="G64" i="23" s="1"/>
  <c r="F63" i="23"/>
  <c r="F64" i="23"/>
  <c r="G60" i="23"/>
  <c r="F60" i="23"/>
  <c r="G54" i="23"/>
  <c r="G55" i="23"/>
  <c r="F54" i="23"/>
  <c r="F55" i="23"/>
  <c r="F45" i="23"/>
  <c r="F65" i="23" s="1"/>
  <c r="G44" i="23"/>
  <c r="G45" i="23" s="1"/>
  <c r="G65" i="23" s="1"/>
  <c r="F44" i="23"/>
  <c r="G31" i="22"/>
  <c r="G30" i="22"/>
  <c r="F30" i="22"/>
  <c r="F31" i="22" s="1"/>
  <c r="G27" i="22"/>
  <c r="F27" i="22"/>
  <c r="G22" i="22"/>
  <c r="G23" i="22" s="1"/>
  <c r="F22" i="22"/>
  <c r="F23" i="22" s="1"/>
  <c r="G17" i="22"/>
  <c r="G18" i="22" s="1"/>
  <c r="G32" i="22" s="1"/>
  <c r="F17" i="22"/>
  <c r="F18" i="22"/>
  <c r="G56" i="21"/>
  <c r="G57" i="21" s="1"/>
  <c r="F56" i="21"/>
  <c r="F57" i="21" s="1"/>
  <c r="G53" i="21"/>
  <c r="F53" i="21"/>
  <c r="G48" i="21"/>
  <c r="G49" i="21" s="1"/>
  <c r="F48" i="21"/>
  <c r="F49" i="21" s="1"/>
  <c r="G34" i="21"/>
  <c r="G35" i="21" s="1"/>
  <c r="F34" i="21"/>
  <c r="F35" i="21" s="1"/>
  <c r="F58" i="21" s="1"/>
  <c r="G14" i="20"/>
  <c r="G15" i="20"/>
  <c r="F14" i="20"/>
  <c r="F15" i="20" s="1"/>
  <c r="G10" i="20"/>
  <c r="G11" i="20" s="1"/>
  <c r="G16" i="20" s="1"/>
  <c r="F10" i="20"/>
  <c r="F11" i="20"/>
  <c r="G57" i="19"/>
  <c r="G56" i="19"/>
  <c r="F56" i="19"/>
  <c r="F57" i="19" s="1"/>
  <c r="G53" i="19"/>
  <c r="F53" i="19"/>
  <c r="G40" i="19"/>
  <c r="G41" i="19" s="1"/>
  <c r="F40" i="19"/>
  <c r="F41" i="19" s="1"/>
  <c r="G35" i="19"/>
  <c r="G36" i="19" s="1"/>
  <c r="G58" i="19" s="1"/>
  <c r="F35" i="19"/>
  <c r="F36" i="19"/>
  <c r="G74" i="18"/>
  <c r="G75" i="18" s="1"/>
  <c r="F74" i="18"/>
  <c r="F75" i="18" s="1"/>
  <c r="G71" i="18"/>
  <c r="F71" i="18"/>
  <c r="G56" i="18"/>
  <c r="F56" i="18"/>
  <c r="G55" i="18"/>
  <c r="F55" i="18"/>
  <c r="G48" i="18"/>
  <c r="G76" i="18" s="1"/>
  <c r="G47" i="18"/>
  <c r="F47" i="18"/>
  <c r="F48" i="18" s="1"/>
  <c r="F76" i="18" s="1"/>
  <c r="G7" i="17"/>
  <c r="G8" i="17" s="1"/>
  <c r="G9" i="17" s="1"/>
  <c r="F7" i="17"/>
  <c r="F8" i="17" s="1"/>
  <c r="F9" i="17" s="1"/>
  <c r="G50" i="16"/>
  <c r="G49" i="16"/>
  <c r="F49" i="16"/>
  <c r="F50" i="16" s="1"/>
  <c r="G46" i="16"/>
  <c r="F46" i="16"/>
  <c r="G41" i="16"/>
  <c r="F41" i="16"/>
  <c r="G33" i="16"/>
  <c r="F33" i="16"/>
  <c r="F42" i="16" s="1"/>
  <c r="G27" i="16"/>
  <c r="G42" i="16" s="1"/>
  <c r="F27" i="16"/>
  <c r="F20" i="16"/>
  <c r="G19" i="16"/>
  <c r="G20" i="16" s="1"/>
  <c r="F19" i="16"/>
  <c r="G39" i="15"/>
  <c r="G40" i="15"/>
  <c r="F39" i="15"/>
  <c r="F40" i="15" s="1"/>
  <c r="G35" i="15"/>
  <c r="F35" i="15"/>
  <c r="G28" i="15"/>
  <c r="G36" i="15" s="1"/>
  <c r="G41" i="15" s="1"/>
  <c r="F28" i="15"/>
  <c r="G11" i="15"/>
  <c r="F11" i="15"/>
  <c r="F36" i="15" s="1"/>
  <c r="F12" i="14"/>
  <c r="G11" i="14"/>
  <c r="G12" i="14" s="1"/>
  <c r="G13" i="14" s="1"/>
  <c r="F11" i="14"/>
  <c r="G8" i="14"/>
  <c r="F8" i="14"/>
  <c r="F13" i="14" s="1"/>
  <c r="G84" i="13"/>
  <c r="G83" i="13"/>
  <c r="F83" i="13"/>
  <c r="F84" i="13"/>
  <c r="G80" i="13"/>
  <c r="F80" i="13"/>
  <c r="G63" i="13"/>
  <c r="G64" i="13" s="1"/>
  <c r="F63" i="13"/>
  <c r="F64" i="13" s="1"/>
  <c r="G58" i="13"/>
  <c r="G59" i="13" s="1"/>
  <c r="F58" i="13"/>
  <c r="F59" i="13" s="1"/>
  <c r="G43" i="13"/>
  <c r="G44" i="13" s="1"/>
  <c r="F43" i="13"/>
  <c r="F44" i="13"/>
  <c r="G64" i="12"/>
  <c r="G65" i="12" s="1"/>
  <c r="F64" i="12"/>
  <c r="F65" i="12"/>
  <c r="G61" i="12"/>
  <c r="F61" i="12"/>
  <c r="G52" i="12"/>
  <c r="F52" i="12"/>
  <c r="G43" i="12"/>
  <c r="F43" i="12"/>
  <c r="G38" i="12"/>
  <c r="G53" i="12"/>
  <c r="F38" i="12"/>
  <c r="F53" i="12" s="1"/>
  <c r="G30" i="12"/>
  <c r="G31" i="12"/>
  <c r="G66" i="12" s="1"/>
  <c r="F30" i="12"/>
  <c r="F31" i="12" s="1"/>
  <c r="G34" i="11"/>
  <c r="G35" i="11" s="1"/>
  <c r="F34" i="11"/>
  <c r="F35" i="11" s="1"/>
  <c r="F36" i="11" s="1"/>
  <c r="G31" i="11"/>
  <c r="F31" i="11"/>
  <c r="G16" i="11"/>
  <c r="G17" i="11" s="1"/>
  <c r="F16" i="11"/>
  <c r="F17" i="11"/>
  <c r="G17" i="10"/>
  <c r="G18" i="10"/>
  <c r="G19" i="10" s="1"/>
  <c r="F17" i="10"/>
  <c r="F18" i="10"/>
  <c r="G14" i="10"/>
  <c r="F14" i="10"/>
  <c r="F19" i="10" s="1"/>
  <c r="G22" i="9"/>
  <c r="G23" i="9" s="1"/>
  <c r="F22" i="9"/>
  <c r="F23" i="9" s="1"/>
  <c r="G19" i="9"/>
  <c r="F19" i="9"/>
  <c r="G9" i="9"/>
  <c r="G10" i="9" s="1"/>
  <c r="G24" i="9" s="1"/>
  <c r="F9" i="9"/>
  <c r="F10" i="9" s="1"/>
  <c r="F24" i="9" s="1"/>
  <c r="G130" i="8"/>
  <c r="G131" i="8" s="1"/>
  <c r="F130" i="8"/>
  <c r="F131" i="8" s="1"/>
  <c r="G127" i="8"/>
  <c r="F127" i="8"/>
  <c r="G104" i="8"/>
  <c r="G105" i="8" s="1"/>
  <c r="F104" i="8"/>
  <c r="F105" i="8" s="1"/>
  <c r="G99" i="8"/>
  <c r="G100" i="8" s="1"/>
  <c r="F99" i="8"/>
  <c r="F100" i="8" s="1"/>
  <c r="G61" i="8"/>
  <c r="G62" i="8" s="1"/>
  <c r="G132" i="8" s="1"/>
  <c r="F61" i="8"/>
  <c r="F62" i="8" s="1"/>
  <c r="G68" i="7"/>
  <c r="G69" i="7" s="1"/>
  <c r="F68" i="7"/>
  <c r="F69" i="7" s="1"/>
  <c r="G64" i="7"/>
  <c r="G65" i="7" s="1"/>
  <c r="F64" i="7"/>
  <c r="F65" i="7" s="1"/>
  <c r="G58" i="6"/>
  <c r="G59" i="6" s="1"/>
  <c r="F58" i="6"/>
  <c r="F59" i="6" s="1"/>
  <c r="G54" i="6"/>
  <c r="G55" i="6" s="1"/>
  <c r="F54" i="6"/>
  <c r="F55" i="6" s="1"/>
  <c r="G55" i="5"/>
  <c r="G56" i="5" s="1"/>
  <c r="F55" i="5"/>
  <c r="F56" i="5" s="1"/>
  <c r="G51" i="5"/>
  <c r="G52" i="5" s="1"/>
  <c r="F51" i="5"/>
  <c r="F52" i="5" s="1"/>
  <c r="G70" i="4"/>
  <c r="G71" i="4" s="1"/>
  <c r="F70" i="4"/>
  <c r="F71" i="4" s="1"/>
  <c r="G66" i="4"/>
  <c r="G67" i="4" s="1"/>
  <c r="G72" i="4" s="1"/>
  <c r="F66" i="4"/>
  <c r="F67" i="4" s="1"/>
  <c r="G67" i="3"/>
  <c r="G68" i="3" s="1"/>
  <c r="F67" i="3"/>
  <c r="F68" i="3" s="1"/>
  <c r="G63" i="3"/>
  <c r="G64" i="3" s="1"/>
  <c r="F63" i="3"/>
  <c r="F64" i="3" s="1"/>
  <c r="G68" i="2"/>
  <c r="G69" i="2" s="1"/>
  <c r="F68" i="2"/>
  <c r="F69" i="2" s="1"/>
  <c r="G64" i="2"/>
  <c r="G65" i="2" s="1"/>
  <c r="F64" i="2"/>
  <c r="F65" i="2" s="1"/>
  <c r="G46" i="1"/>
  <c r="G47" i="1" s="1"/>
  <c r="F46" i="1"/>
  <c r="F47" i="1" s="1"/>
  <c r="G42" i="1"/>
  <c r="G43" i="1" s="1"/>
  <c r="F42" i="1"/>
  <c r="F43" i="1" s="1"/>
  <c r="F32" i="22" l="1"/>
  <c r="G58" i="21"/>
  <c r="F16" i="20"/>
  <c r="F58" i="19"/>
  <c r="G51" i="16"/>
  <c r="F51" i="16"/>
  <c r="F41" i="15"/>
  <c r="G85" i="13"/>
  <c r="F85" i="13"/>
  <c r="F66" i="12"/>
  <c r="G36" i="11"/>
  <c r="F132" i="8"/>
  <c r="G70" i="7"/>
  <c r="F57" i="5"/>
  <c r="G57" i="5"/>
  <c r="F69" i="3"/>
  <c r="G69" i="3"/>
  <c r="F48" i="1"/>
  <c r="G70" i="2"/>
  <c r="F70" i="7"/>
  <c r="F60" i="6"/>
  <c r="G60" i="6"/>
  <c r="F72" i="4"/>
  <c r="F70" i="2"/>
  <c r="G48" i="1"/>
</calcChain>
</file>

<file path=xl/sharedStrings.xml><?xml version="1.0" encoding="utf-8"?>
<sst xmlns="http://schemas.openxmlformats.org/spreadsheetml/2006/main" count="3142" uniqueCount="832">
  <si>
    <t>Name of the Instrument</t>
  </si>
  <si>
    <t>ISIN</t>
  </si>
  <si>
    <t>Quantity</t>
  </si>
  <si>
    <t>Market/Fair Value
 (Rs. in Lacs)</t>
  </si>
  <si>
    <t>% to Net
 Assets</t>
  </si>
  <si>
    <t>Industry / Rating</t>
  </si>
  <si>
    <t>Yield %</t>
  </si>
  <si>
    <t>CANARA ROBECO INFRASTRUCTURE</t>
  </si>
  <si>
    <t>CANARA ROBECO FLEXICAP FUND</t>
  </si>
  <si>
    <t>CANARA ROBECO EQUITY TAX SAVER FUND</t>
  </si>
  <si>
    <t>CANARA ROBECO EMERGING EQUITIES</t>
  </si>
  <si>
    <t>CANARA ROBECO CONSUMER TRENDS FUND</t>
  </si>
  <si>
    <t>CANARA ROBECO BLUE CHIP EQUITY FUND</t>
  </si>
  <si>
    <t>CANARA ROBECO SMALL CAP FUND</t>
  </si>
  <si>
    <t>CANARA ROBECO EQUITY HYBRID FUND</t>
  </si>
  <si>
    <t>CANARA ROBECO DYNAMIC BOND FUND</t>
  </si>
  <si>
    <t>CANARA ROBECO GILT FUND</t>
  </si>
  <si>
    <t>CANARA ROBECO INCOME FUND</t>
  </si>
  <si>
    <t>CANARA ROBECO SAVINGS FUND</t>
  </si>
  <si>
    <t>CANARA ROBECO CONSERVATIVE HYBRID FUND</t>
  </si>
  <si>
    <t>CANARA ROBECO GILT 1988</t>
  </si>
  <si>
    <t>CANARA ROBECO LIQUID FUND</t>
  </si>
  <si>
    <t>CANARA ROBECO ULTRA SHORT TERM FUND</t>
  </si>
  <si>
    <t>CANARA ROBECO OVERNIGHT FUND</t>
  </si>
  <si>
    <t>CANARA ROBECO SHORT DURATION FUND</t>
  </si>
  <si>
    <t>CANARA ROBECO CORPORATE BOND FUND</t>
  </si>
  <si>
    <t>CANARA ROBECO   CAPITAL  PROTECTION  ORIENTED  FUND– SERIES 9</t>
  </si>
  <si>
    <t>CANARA ROBECO DUAL ADVANTAGE FUND - SERIES 1</t>
  </si>
  <si>
    <t>CANARA ROBECO FIXED MATURITY PLAN SERIES 8</t>
  </si>
  <si>
    <t>CANARA  ROBECO  CAPITAL  PROTECTION  ORIENTED FUND– SERIES 10</t>
  </si>
  <si>
    <t>Equity &amp; Equity related</t>
  </si>
  <si>
    <t>(a) Listed / awaiting listing on Stock Exchanges</t>
  </si>
  <si>
    <t>Larsen &amp; Toubro Ltd</t>
  </si>
  <si>
    <t>INE018A01030</t>
  </si>
  <si>
    <t>Construction Project</t>
  </si>
  <si>
    <t>State Bank of India</t>
  </si>
  <si>
    <t>INE062A01020</t>
  </si>
  <si>
    <t>Banks</t>
  </si>
  <si>
    <t>ICICI Bank Ltd</t>
  </si>
  <si>
    <t>INE090A01021</t>
  </si>
  <si>
    <t>KNR Constructions Ltd</t>
  </si>
  <si>
    <t>INE634I01029</t>
  </si>
  <si>
    <t>Construction</t>
  </si>
  <si>
    <t>Siemens Ltd</t>
  </si>
  <si>
    <t>INE003A01024</t>
  </si>
  <si>
    <t>Industrial Capital Goods</t>
  </si>
  <si>
    <t>Honeywell Automation India Ltd</t>
  </si>
  <si>
    <t>INE671A01010</t>
  </si>
  <si>
    <t>Voltas Ltd</t>
  </si>
  <si>
    <t>INE226A01021</t>
  </si>
  <si>
    <t>Consumer Durables</t>
  </si>
  <si>
    <t>Bharat Electronics Ltd</t>
  </si>
  <si>
    <t>INE263A01024</t>
  </si>
  <si>
    <t>Aerospace &amp; Defense</t>
  </si>
  <si>
    <t>PNC Infratech Ltd</t>
  </si>
  <si>
    <t>INE195J01029</t>
  </si>
  <si>
    <t>Schaeffler India Ltd</t>
  </si>
  <si>
    <t>INE513A01014</t>
  </si>
  <si>
    <t>Industrial Products</t>
  </si>
  <si>
    <t>TCI Express Ltd</t>
  </si>
  <si>
    <t>INE586V01016</t>
  </si>
  <si>
    <t>Transportation</t>
  </si>
  <si>
    <t>Shree Cement Ltd</t>
  </si>
  <si>
    <t>INE070A01015</t>
  </si>
  <si>
    <t>Cement &amp; Cement Products</t>
  </si>
  <si>
    <t>Ahluwalia Contracts (India) Ltd</t>
  </si>
  <si>
    <t>INE758C01029</t>
  </si>
  <si>
    <t>Sobha Ltd</t>
  </si>
  <si>
    <t>INE671H01015</t>
  </si>
  <si>
    <t>Ultratech Cement Ltd</t>
  </si>
  <si>
    <t>INE481G01011</t>
  </si>
  <si>
    <t>Cummins India Ltd</t>
  </si>
  <si>
    <t>INE298A01020</t>
  </si>
  <si>
    <t>Gujarat Gas Ltd</t>
  </si>
  <si>
    <t>INE844O01030</t>
  </si>
  <si>
    <t>Gas</t>
  </si>
  <si>
    <t>Dalmia Bharat Ltd</t>
  </si>
  <si>
    <t>INE00R701025</t>
  </si>
  <si>
    <t>The Ramco Cements Ltd</t>
  </si>
  <si>
    <t>INE331A01037</t>
  </si>
  <si>
    <t>ABB India Ltd</t>
  </si>
  <si>
    <t>INE117A01022</t>
  </si>
  <si>
    <t>Dixon Technologies (India) Ltd</t>
  </si>
  <si>
    <t>INE935N01020</t>
  </si>
  <si>
    <t>Timken India Ltd</t>
  </si>
  <si>
    <t>INE325A01013</t>
  </si>
  <si>
    <t>Tata Steel Ltd</t>
  </si>
  <si>
    <t>INE081A01012</t>
  </si>
  <si>
    <t>Ferrous Metals</t>
  </si>
  <si>
    <t>Amber Enterprises India Ltd</t>
  </si>
  <si>
    <t>INE371P01015</t>
  </si>
  <si>
    <t>Ambuja Cements Ltd</t>
  </si>
  <si>
    <t>INE079A01024</t>
  </si>
  <si>
    <t>Hindalco Industries Ltd</t>
  </si>
  <si>
    <t>INE038A01020</t>
  </si>
  <si>
    <t>Non - Ferrous Metals</t>
  </si>
  <si>
    <t>KEC International Ltd</t>
  </si>
  <si>
    <t>INE389H01022</t>
  </si>
  <si>
    <t>Power</t>
  </si>
  <si>
    <t>Power Grid Corporation of India Ltd</t>
  </si>
  <si>
    <t>INE752E01010</t>
  </si>
  <si>
    <t>Indraprastha Gas Ltd</t>
  </si>
  <si>
    <t>INE203G01027</t>
  </si>
  <si>
    <t>J.K. Cement Ltd</t>
  </si>
  <si>
    <t>INE823G01014</t>
  </si>
  <si>
    <t>NTPC Ltd</t>
  </si>
  <si>
    <t>INE733E01010</t>
  </si>
  <si>
    <t>Finolex Industries Ltd</t>
  </si>
  <si>
    <t>INE183A01016</t>
  </si>
  <si>
    <t>Can Fin Homes Ltd</t>
  </si>
  <si>
    <t>INE477A01020</t>
  </si>
  <si>
    <t>Finance</t>
  </si>
  <si>
    <t>Thermax Ltd</t>
  </si>
  <si>
    <t>INE152A01029</t>
  </si>
  <si>
    <t>Crompton Greaves Consumer Electricals Ltd</t>
  </si>
  <si>
    <t>INE299U01018</t>
  </si>
  <si>
    <t>Sub Total</t>
  </si>
  <si>
    <t>Total</t>
  </si>
  <si>
    <t>TREPS</t>
  </si>
  <si>
    <t>Grand Total</t>
  </si>
  <si>
    <t>Net Receivables / (Payables)</t>
  </si>
  <si>
    <t>HDFC Bank Ltd</t>
  </si>
  <si>
    <t>INE040A01034</t>
  </si>
  <si>
    <t>Infosys Ltd</t>
  </si>
  <si>
    <t>INE009A01021</t>
  </si>
  <si>
    <t>Software</t>
  </si>
  <si>
    <t>Tata Consultancy Services Ltd</t>
  </si>
  <si>
    <t>INE467B01029</t>
  </si>
  <si>
    <t>Reliance Industries Ltd</t>
  </si>
  <si>
    <t>INE002A01018</t>
  </si>
  <si>
    <t>Petroleum Products</t>
  </si>
  <si>
    <t>Bajaj Finance Ltd</t>
  </si>
  <si>
    <t>INE296A01024</t>
  </si>
  <si>
    <t>Axis Bank Ltd</t>
  </si>
  <si>
    <t>INE238A01034</t>
  </si>
  <si>
    <t>Housing Development Finance Corporation Ltd</t>
  </si>
  <si>
    <t>INE001A01036</t>
  </si>
  <si>
    <t>HCL Technologies Ltd</t>
  </si>
  <si>
    <t>INE860A01027</t>
  </si>
  <si>
    <t>Hindustan Unilever Ltd</t>
  </si>
  <si>
    <t>INE030A01027</t>
  </si>
  <si>
    <t>Consumer Non Durables</t>
  </si>
  <si>
    <t>Mahindra &amp; Mahindra Ltd</t>
  </si>
  <si>
    <t>INE101A01026</t>
  </si>
  <si>
    <t>Auto</t>
  </si>
  <si>
    <t>Asian Paints Ltd</t>
  </si>
  <si>
    <t>INE021A01026</t>
  </si>
  <si>
    <t>Divi's Laboratories Ltd</t>
  </si>
  <si>
    <t>INE361B01024</t>
  </si>
  <si>
    <t>Pharmaceuticals</t>
  </si>
  <si>
    <t>Havells India Ltd</t>
  </si>
  <si>
    <t>INE176B01034</t>
  </si>
  <si>
    <t>Maruti Suzuki India Ltd</t>
  </si>
  <si>
    <t>INE585B01010</t>
  </si>
  <si>
    <t>Polycab India Ltd</t>
  </si>
  <si>
    <t>INE455K01017</t>
  </si>
  <si>
    <t>Cholamandalam Investment and Finance Co Ltd</t>
  </si>
  <si>
    <t>INE121A01024</t>
  </si>
  <si>
    <t>Minda Industries Ltd</t>
  </si>
  <si>
    <t>INE405E01023</t>
  </si>
  <si>
    <t>Auto Ancillaries</t>
  </si>
  <si>
    <t>Britannia Industries Ltd</t>
  </si>
  <si>
    <t>INE216A01030</t>
  </si>
  <si>
    <t>Max Financial Services Ltd</t>
  </si>
  <si>
    <t>INE180A01020</t>
  </si>
  <si>
    <t>Insurance</t>
  </si>
  <si>
    <t>Titan Co Ltd</t>
  </si>
  <si>
    <t>INE280A01028</t>
  </si>
  <si>
    <t>Avenue Supermarts Ltd</t>
  </si>
  <si>
    <t>INE192R01011</t>
  </si>
  <si>
    <t>Retailing</t>
  </si>
  <si>
    <t>Balkrishna Industries Ltd</t>
  </si>
  <si>
    <t>INE787D01026</t>
  </si>
  <si>
    <t>PI Industries Ltd</t>
  </si>
  <si>
    <t>INE603J01030</t>
  </si>
  <si>
    <t>Pesticides</t>
  </si>
  <si>
    <t>Kotak Mahindra Bank Ltd</t>
  </si>
  <si>
    <t>INE237A01028</t>
  </si>
  <si>
    <t>Sun Pharmaceutical Industries Ltd</t>
  </si>
  <si>
    <t>INE044A01036</t>
  </si>
  <si>
    <t>Bharti Airtel Ltd</t>
  </si>
  <si>
    <t>INE397D01024</t>
  </si>
  <si>
    <t>Telecom - Services</t>
  </si>
  <si>
    <t>Navin Fluorine International Ltd</t>
  </si>
  <si>
    <t>INE048G01026</t>
  </si>
  <si>
    <t>Chemicals</t>
  </si>
  <si>
    <t>Atul Ltd</t>
  </si>
  <si>
    <t>INE100A01010</t>
  </si>
  <si>
    <t>Tata Consumer Products Ltd</t>
  </si>
  <si>
    <t>INE192A01025</t>
  </si>
  <si>
    <t>Jubilant Foodworks Ltd</t>
  </si>
  <si>
    <t>INE797F01012</t>
  </si>
  <si>
    <t>Leisure Services</t>
  </si>
  <si>
    <t>SBI Cards and Payment Services Ltd</t>
  </si>
  <si>
    <t>INE018E01016</t>
  </si>
  <si>
    <t>Cipla Ltd</t>
  </si>
  <si>
    <t>INE059A01026</t>
  </si>
  <si>
    <t>Eicher Motors Ltd</t>
  </si>
  <si>
    <t>INE066A01021</t>
  </si>
  <si>
    <t>Bharat Forge Ltd</t>
  </si>
  <si>
    <t>INE465A01025</t>
  </si>
  <si>
    <t>Bata India Ltd</t>
  </si>
  <si>
    <t>INE176A01028</t>
  </si>
  <si>
    <t>Vinati Organics Ltd</t>
  </si>
  <si>
    <t>INE410B01037</t>
  </si>
  <si>
    <t>Abbott India Ltd</t>
  </si>
  <si>
    <t>INE358A01014</t>
  </si>
  <si>
    <t>IPCA Laboratories Ltd</t>
  </si>
  <si>
    <t>INE571A01020</t>
  </si>
  <si>
    <t>UTI Asset Management Co Ltd</t>
  </si>
  <si>
    <t>INE094J01016</t>
  </si>
  <si>
    <t>Capital Markets</t>
  </si>
  <si>
    <t>HDFC Life Insurance Co Ltd</t>
  </si>
  <si>
    <t>INE795G01014</t>
  </si>
  <si>
    <t>Dr. Lal Path Labs Ltd</t>
  </si>
  <si>
    <t>INE600L01024</t>
  </si>
  <si>
    <t>Healthcare Services</t>
  </si>
  <si>
    <t>Multi Commodity Exchange Of India Ltd</t>
  </si>
  <si>
    <t>INE745G01035</t>
  </si>
  <si>
    <t>Whirlpool Of India Ltd</t>
  </si>
  <si>
    <t>INE716A01013</t>
  </si>
  <si>
    <t>Motherson Sumi Systems Ltd</t>
  </si>
  <si>
    <t>INE775A01035</t>
  </si>
  <si>
    <t>Larsen &amp; Toubro Infotech Ltd</t>
  </si>
  <si>
    <t>INE214T01019</t>
  </si>
  <si>
    <t>Mphasis Ltd</t>
  </si>
  <si>
    <t>INE356A01018</t>
  </si>
  <si>
    <t>Info Edge (India) Ltd</t>
  </si>
  <si>
    <t>INE663F01024</t>
  </si>
  <si>
    <t>WABCO India Ltd</t>
  </si>
  <si>
    <t>INE342J01019</t>
  </si>
  <si>
    <t>Mahindra &amp; Mahindra Financial Services Ltd</t>
  </si>
  <si>
    <t>INE774D01024</t>
  </si>
  <si>
    <t>Grasim Industries Ltd</t>
  </si>
  <si>
    <t>INE047A01021</t>
  </si>
  <si>
    <t>Dr. Reddy's Laboratories Ltd</t>
  </si>
  <si>
    <t>INE089A01023</t>
  </si>
  <si>
    <t>Bajaj Auto Ltd</t>
  </si>
  <si>
    <t>INE917I01010</t>
  </si>
  <si>
    <t>Indiamart Intermesh Ltd</t>
  </si>
  <si>
    <t>INE933S01016</t>
  </si>
  <si>
    <t>Persistent Systems Ltd</t>
  </si>
  <si>
    <t>INE262H01013</t>
  </si>
  <si>
    <t>Ashok Leyland Ltd</t>
  </si>
  <si>
    <t>INE208A01029</t>
  </si>
  <si>
    <t>AU Small Finance Bank Ltd</t>
  </si>
  <si>
    <t>INE949L01017</t>
  </si>
  <si>
    <t>Affle India Ltd</t>
  </si>
  <si>
    <t>INE00WC01019</t>
  </si>
  <si>
    <t>Dabur India Ltd</t>
  </si>
  <si>
    <t>INE016A01026</t>
  </si>
  <si>
    <t>Tata Motors Ltd</t>
  </si>
  <si>
    <t>INE155A01022</t>
  </si>
  <si>
    <t>Indian Railway Catering And Tourism Corp Ltd</t>
  </si>
  <si>
    <t>INE335Y01012</t>
  </si>
  <si>
    <t>Gland Pharma Ltd</t>
  </si>
  <si>
    <t>INE068V01023</t>
  </si>
  <si>
    <t>Aditya Birla Fashion and Retail Ltd</t>
  </si>
  <si>
    <t>INE647O01011</t>
  </si>
  <si>
    <t>LIC Housing Finance Ltd</t>
  </si>
  <si>
    <t>INE115A01026</t>
  </si>
  <si>
    <t>Tata Communications Ltd</t>
  </si>
  <si>
    <t>INE151A01013</t>
  </si>
  <si>
    <t>Kansai Nerolac Paints Ltd</t>
  </si>
  <si>
    <t>INE531A01024</t>
  </si>
  <si>
    <t>AIA Engineering Ltd</t>
  </si>
  <si>
    <t>INE212H01026</t>
  </si>
  <si>
    <t>City Union Bank Ltd</t>
  </si>
  <si>
    <t>INE491A01021</t>
  </si>
  <si>
    <t>Century Textile &amp; Industries Ltd</t>
  </si>
  <si>
    <t>INE055A01016</t>
  </si>
  <si>
    <t>Paper</t>
  </si>
  <si>
    <t>Computer Age Management Services Ltd</t>
  </si>
  <si>
    <t>INE596I01012</t>
  </si>
  <si>
    <t>Syngene International Ltd</t>
  </si>
  <si>
    <t>INE398R01022</t>
  </si>
  <si>
    <t>IN9647O01027</t>
  </si>
  <si>
    <t>Orient Electric Ltd</t>
  </si>
  <si>
    <t>INE142Z01019</t>
  </si>
  <si>
    <t>Procter &amp; Gamble Hygiene and Health Care Ltd</t>
  </si>
  <si>
    <t>INE179A01014</t>
  </si>
  <si>
    <t>Berger Paints India Ltd</t>
  </si>
  <si>
    <t>INE463A01038</t>
  </si>
  <si>
    <t>Blue Star Ltd</t>
  </si>
  <si>
    <t>INE472A01039</t>
  </si>
  <si>
    <t>Nestle India Ltd</t>
  </si>
  <si>
    <t>INE239A01016</t>
  </si>
  <si>
    <t>ICICI Lombard General Insurance Co Ltd</t>
  </si>
  <si>
    <t>INE765G01017</t>
  </si>
  <si>
    <t>ITC Ltd</t>
  </si>
  <si>
    <t>INE154A01025</t>
  </si>
  <si>
    <t>Grindwell Norton Ltd</t>
  </si>
  <si>
    <t>INE536A01023</t>
  </si>
  <si>
    <t>Deepak Nitrite Ltd</t>
  </si>
  <si>
    <t>INE288B01029</t>
  </si>
  <si>
    <t>National Aluminium Co Ltd</t>
  </si>
  <si>
    <t>INE139A01034</t>
  </si>
  <si>
    <t>K.P.R. Mill Ltd</t>
  </si>
  <si>
    <t>INE930H01023</t>
  </si>
  <si>
    <t>Textile Products</t>
  </si>
  <si>
    <t>Greenply Industries Ltd</t>
  </si>
  <si>
    <t>INE461C01038</t>
  </si>
  <si>
    <t>Rallis India Ltd</t>
  </si>
  <si>
    <t>INE613A01020</t>
  </si>
  <si>
    <t>Teamlease Services Ltd</t>
  </si>
  <si>
    <t>INE985S01024</t>
  </si>
  <si>
    <t>Commercial Services</t>
  </si>
  <si>
    <t>Galaxy Surfactants Ltd</t>
  </si>
  <si>
    <t>INE600K01018</t>
  </si>
  <si>
    <t>V-Mart Retail Ltd</t>
  </si>
  <si>
    <t>INE665J01013</t>
  </si>
  <si>
    <t>Subros Ltd</t>
  </si>
  <si>
    <t>INE287B01021</t>
  </si>
  <si>
    <t>Blue Dart Express Ltd</t>
  </si>
  <si>
    <t>INE233B01017</t>
  </si>
  <si>
    <t>Creditaccess Grameen Ltd</t>
  </si>
  <si>
    <t>INE741K01010</t>
  </si>
  <si>
    <t>Central Depository Services (India) Ltd</t>
  </si>
  <si>
    <t>INE736A01011</t>
  </si>
  <si>
    <t>Happiest Minds Technologies Ltd</t>
  </si>
  <si>
    <t>INE419U01012</t>
  </si>
  <si>
    <t>NOCIL Ltd</t>
  </si>
  <si>
    <t>INE163A01018</t>
  </si>
  <si>
    <t>Orient Refractories Ltd</t>
  </si>
  <si>
    <t>INE743M01012</t>
  </si>
  <si>
    <t>VRL Logistics Ltd</t>
  </si>
  <si>
    <t>INE366I01010</t>
  </si>
  <si>
    <t>The Great Eastern Shipping Co Ltd</t>
  </si>
  <si>
    <t>INE017A01032</t>
  </si>
  <si>
    <t>EID Parry India Ltd</t>
  </si>
  <si>
    <t>INE126A01031</t>
  </si>
  <si>
    <t>BSE Ltd</t>
  </si>
  <si>
    <t>INE118H01025</t>
  </si>
  <si>
    <t>Fine Organic Industries Ltd</t>
  </si>
  <si>
    <t>INE686Y01026</t>
  </si>
  <si>
    <t>Hindustan Zinc Ltd</t>
  </si>
  <si>
    <t>INE267A01025</t>
  </si>
  <si>
    <t>EPL Ltd</t>
  </si>
  <si>
    <t>INE255A01020</t>
  </si>
  <si>
    <t>DCB Bank Ltd</t>
  </si>
  <si>
    <t>INE503A01015</t>
  </si>
  <si>
    <t>Indian Energy Exchange Ltd</t>
  </si>
  <si>
    <t>INE022Q01020</t>
  </si>
  <si>
    <t>Dhanuka Agritech Ltd</t>
  </si>
  <si>
    <t>INE435G01025</t>
  </si>
  <si>
    <t>Cera Sanitaryware Ltd</t>
  </si>
  <si>
    <t>INE739E01017</t>
  </si>
  <si>
    <t>Escorts Ltd</t>
  </si>
  <si>
    <t>INE042A01014</t>
  </si>
  <si>
    <t>Greenlam Industries Ltd</t>
  </si>
  <si>
    <t>INE544R01013</t>
  </si>
  <si>
    <t>Gulf Oil Lubricants India Ltd</t>
  </si>
  <si>
    <t>INE635Q01029</t>
  </si>
  <si>
    <t>Shriram City Union Finance Ltd</t>
  </si>
  <si>
    <t>INE722A01011</t>
  </si>
  <si>
    <t>Mold Tek Packaging Ltd</t>
  </si>
  <si>
    <t>INE893J01029</t>
  </si>
  <si>
    <t>SBI Life Insurance Co Ltd</t>
  </si>
  <si>
    <t>INE123W01016</t>
  </si>
  <si>
    <t>Debt Instruments</t>
  </si>
  <si>
    <t>4.96% LIC Housing Finance Ltd (14/09/2023) **</t>
  </si>
  <si>
    <t>INE115A07OZ3</t>
  </si>
  <si>
    <t>CARE AAA</t>
  </si>
  <si>
    <t>7.87% Housing Development Finance Corporation Ltd (18/07/2022)</t>
  </si>
  <si>
    <t>INE001A07RW5</t>
  </si>
  <si>
    <t>CRISIL AAA</t>
  </si>
  <si>
    <t>7.40% Power Finance Corporation Ltd (30/09/2021) **</t>
  </si>
  <si>
    <t>INE134E08IM4</t>
  </si>
  <si>
    <t>7.00% Reliance Industries Ltd (31/08/2022) **</t>
  </si>
  <si>
    <t>INE002A08476</t>
  </si>
  <si>
    <t>7.21% Housing Development Finance Corporation Ltd (30/12/2022) **</t>
  </si>
  <si>
    <t>INE001A07SD3</t>
  </si>
  <si>
    <t>7.17% Reliance Industries Ltd (08/11/2022) **</t>
  </si>
  <si>
    <t>INE002A08500</t>
  </si>
  <si>
    <t>7.22% LIC Housing Finance Ltd (19/11/2021) **</t>
  </si>
  <si>
    <t>INE115A07OP4</t>
  </si>
  <si>
    <t>6.22% Housing Development Finance Corporation Ltd (10/12/2021)</t>
  </si>
  <si>
    <t>INE001A07SN2</t>
  </si>
  <si>
    <t>7.15% Housing Development Finance Corporation Ltd (16/09/2021) **</t>
  </si>
  <si>
    <t>INE001A07RY1</t>
  </si>
  <si>
    <t>5.45% NTPC Ltd (15/10/2025)</t>
  </si>
  <si>
    <t>INE733E08163</t>
  </si>
  <si>
    <t>7.99% Housing Development Finance Corporation Ltd (11/07/2024) **</t>
  </si>
  <si>
    <t>INE001A07RV7</t>
  </si>
  <si>
    <t>7.39% LIC Housing Finance Ltd (30/08/2022) **</t>
  </si>
  <si>
    <t>INE115A07MJ1</t>
  </si>
  <si>
    <t>8.40% Indian Railway Finance Corporation Ltd (08/01/2029) **</t>
  </si>
  <si>
    <t>INE053F07AZ4</t>
  </si>
  <si>
    <t>7.69% National Bank For Agriculture &amp; Rural Development (29/05/2024)</t>
  </si>
  <si>
    <t>INE261F08BK1</t>
  </si>
  <si>
    <t>7.45% REC Ltd (30/11/2022) **</t>
  </si>
  <si>
    <t>INE020B08AP1</t>
  </si>
  <si>
    <t>8.18% Power Finance Corporation Ltd (19/03/2022)</t>
  </si>
  <si>
    <t>INE134E08JW1</t>
  </si>
  <si>
    <t>8.40% Small Industries Development Bank Of India (10/08/2021)</t>
  </si>
  <si>
    <t>INE556F08JH3</t>
  </si>
  <si>
    <t>7.50% Power Finance Corporation Ltd (16/08/2021) **</t>
  </si>
  <si>
    <t>INE134E08IH4</t>
  </si>
  <si>
    <t>0.00% Sundaram Finance Ltd (15/06/2021) **</t>
  </si>
  <si>
    <t>INE660A07PN1</t>
  </si>
  <si>
    <t>ICRA AAA</t>
  </si>
  <si>
    <t>7.65% Small Industries Development Bank Of India (15/04/2021) **</t>
  </si>
  <si>
    <t>INE556F08JD2</t>
  </si>
  <si>
    <t>8.22% National Bank For Agriculture &amp; Rural Development (13/12/2028) **</t>
  </si>
  <si>
    <t>INE261F08AV0</t>
  </si>
  <si>
    <t>8.33% LIC Housing Finance Ltd (31/05/2024) **</t>
  </si>
  <si>
    <t>INE115A07OE8</t>
  </si>
  <si>
    <t>7.79% LIC Housing Finance Ltd (18/10/2024) **</t>
  </si>
  <si>
    <t>INE115A07OM1</t>
  </si>
  <si>
    <t>7.09% REC Ltd (13/12/2022) **</t>
  </si>
  <si>
    <t>INE020B08CD3</t>
  </si>
  <si>
    <t>6.27% Small Industries Development Bank Of India (27/02/2023) **</t>
  </si>
  <si>
    <t>INE556F08JP6</t>
  </si>
  <si>
    <t>8.70% Reliance Industries Ltd (15/06/2021) **</t>
  </si>
  <si>
    <t>INE110L07112</t>
  </si>
  <si>
    <t>7.47% Power Finance Corporation Ltd (16/09/2021) **</t>
  </si>
  <si>
    <t>INE134E08IJ0</t>
  </si>
  <si>
    <t>8.30% Reliance Industries Ltd (08/03/2022)</t>
  </si>
  <si>
    <t>INE002A08575</t>
  </si>
  <si>
    <t>8.13% Power Grid Corporation of India Ltd (25/04/2024) **</t>
  </si>
  <si>
    <t>INE752E07NQ6</t>
  </si>
  <si>
    <t>7.85% Power Finance Corporation Ltd (03/04/2028) **</t>
  </si>
  <si>
    <t>INE134E08JP5</t>
  </si>
  <si>
    <t>7.75% LIC Housing Finance Ltd (23/07/2024) **</t>
  </si>
  <si>
    <t>INE115A07OL3</t>
  </si>
  <si>
    <t>7.32% NTPC Ltd (17/07/2029) **</t>
  </si>
  <si>
    <t>INE733E07KL3</t>
  </si>
  <si>
    <t>7.35% Bharat Petroleum Corporation Ltd (10/03/2022) **</t>
  </si>
  <si>
    <t>INE029A07075</t>
  </si>
  <si>
    <t>8.60% National Bank For Agriculture &amp; Rural Development (31/01/2022) **</t>
  </si>
  <si>
    <t>INE261F08AI7</t>
  </si>
  <si>
    <t>Money Market Instruments</t>
  </si>
  <si>
    <t>Treasury Bill</t>
  </si>
  <si>
    <t>182 DAYS INDIA TREASURY BILLS 08-APR-21</t>
  </si>
  <si>
    <t>IN002020Y264</t>
  </si>
  <si>
    <t xml:space="preserve"> Sovereign</t>
  </si>
  <si>
    <t>Government Bonds</t>
  </si>
  <si>
    <t>6.17% GOI (15/07/2021)</t>
  </si>
  <si>
    <t>IN0020190099</t>
  </si>
  <si>
    <t>Sovereign</t>
  </si>
  <si>
    <t>7.37% GOI (16/04/2023)</t>
  </si>
  <si>
    <t>IN0020180025</t>
  </si>
  <si>
    <t>8.15% GOI (11/06/2022)</t>
  </si>
  <si>
    <t>IN0020120013</t>
  </si>
  <si>
    <t>8.79% GOI (08/11/2021)</t>
  </si>
  <si>
    <t>IN0020110030</t>
  </si>
  <si>
    <t>4.48% GOI (02/11/2023)</t>
  </si>
  <si>
    <t>IN0020200211</t>
  </si>
  <si>
    <t>7.35% GOI (22/06/2024)</t>
  </si>
  <si>
    <t>IN0020090034</t>
  </si>
  <si>
    <t>6.84% GOI (19/12/2022)</t>
  </si>
  <si>
    <t>IN0020160050</t>
  </si>
  <si>
    <t>8.20% GOI (15/02/2022)</t>
  </si>
  <si>
    <t>IN0020060037</t>
  </si>
  <si>
    <t>5.22% GOI (15/06/2025)</t>
  </si>
  <si>
    <t>IN0020200112</t>
  </si>
  <si>
    <t>5.09% GOI (13/04/2022)</t>
  </si>
  <si>
    <t>IN0020200021</t>
  </si>
  <si>
    <t>5.15% GOI (09/11/2025)</t>
  </si>
  <si>
    <t>IN0020200278</t>
  </si>
  <si>
    <t>8.01% TAMILNADU SDL 11-MAY-26</t>
  </si>
  <si>
    <t>IN3120160038</t>
  </si>
  <si>
    <t>7.98% TAMILNADU SDL 25-MAY-26</t>
  </si>
  <si>
    <t>IN3120160046</t>
  </si>
  <si>
    <t>7.83% GUJARAT SDL 13-JUL-26</t>
  </si>
  <si>
    <t>IN1520160061</t>
  </si>
  <si>
    <t>6.18% GOI (04/11/2024)</t>
  </si>
  <si>
    <t>IN0020190396</t>
  </si>
  <si>
    <t>6.97% GOI (06/09/2026)</t>
  </si>
  <si>
    <t>IN0020160035</t>
  </si>
  <si>
    <t>7.37% TAMILNADU SDL 14-SEP-26</t>
  </si>
  <si>
    <t>IN3120160103</t>
  </si>
  <si>
    <t>8.24% GOI (15/02/2027)</t>
  </si>
  <si>
    <t>IN0020060078</t>
  </si>
  <si>
    <t>8.15% GOI (24/11/2026)</t>
  </si>
  <si>
    <t>IN0020140060</t>
  </si>
  <si>
    <t>7.42% Maharashtra SDL 11-May-22</t>
  </si>
  <si>
    <t>IN2220170012</t>
  </si>
  <si>
    <t>8.81% Small Industries Development Bank Of India (25/01/2022) **</t>
  </si>
  <si>
    <t>INE556F08JI1</t>
  </si>
  <si>
    <t>7.94% GOI (24/05/2021)</t>
  </si>
  <si>
    <t>IN0020060318</t>
  </si>
  <si>
    <t>7.17% GOI (08/01/2028)</t>
  </si>
  <si>
    <t>IN0020170174</t>
  </si>
  <si>
    <t>7.57% GOI (17/06/2033)</t>
  </si>
  <si>
    <t>IN0020190065</t>
  </si>
  <si>
    <t>6.79% GOI (26/12/2029)</t>
  </si>
  <si>
    <t>IN0020160118</t>
  </si>
  <si>
    <t>6.68% GOI (17/09/2031)</t>
  </si>
  <si>
    <t>IN0020170042</t>
  </si>
  <si>
    <t>6.22% GOI (16/03/2035)</t>
  </si>
  <si>
    <t>IN0020200245</t>
  </si>
  <si>
    <t>8.13% GOI (22/06/2045)</t>
  </si>
  <si>
    <t>IN0020150044</t>
  </si>
  <si>
    <t>7.14% REC Ltd (09/12/2021) **</t>
  </si>
  <si>
    <t>INE020B08AB1</t>
  </si>
  <si>
    <t>7.24% Indian Railway Finance Corporation Ltd (08/11/2021) **</t>
  </si>
  <si>
    <t>INE053F07934</t>
  </si>
  <si>
    <t>8.70% Power Finance Corporation Ltd (14/05/2025) **</t>
  </si>
  <si>
    <t>INE134E08CY2</t>
  </si>
  <si>
    <t>8.79% LIC Housing Finance Ltd (05/03/2024) **</t>
  </si>
  <si>
    <t>INE115A07NY8</t>
  </si>
  <si>
    <t>8.13% Power Grid Corporation of India Ltd (25/04/2023) **</t>
  </si>
  <si>
    <t>INE752E07NP8</t>
  </si>
  <si>
    <t>7.50% Housing Development Finance Corporation Ltd (08/01/2025) **</t>
  </si>
  <si>
    <t>INE001A07SE1</t>
  </si>
  <si>
    <t>8.39% National Bank For Agriculture &amp; Rural Development (19/07/2021) **</t>
  </si>
  <si>
    <t>INE261F08AL1</t>
  </si>
  <si>
    <t>7.32% GOI (28/01/2024)</t>
  </si>
  <si>
    <t>IN0020180488</t>
  </si>
  <si>
    <t>5.85% GOI (01/12/2030)</t>
  </si>
  <si>
    <t>IN0020200294</t>
  </si>
  <si>
    <t>8.47% Maharashtra SDL 10-Feb-26</t>
  </si>
  <si>
    <t>IN2220150188</t>
  </si>
  <si>
    <t>7.35% Power Finance Corporation Ltd (15/10/2022) **</t>
  </si>
  <si>
    <t>INE134E08KG2</t>
  </si>
  <si>
    <t>7.66% LIC Housing Finance Ltd (21/10/2021) **</t>
  </si>
  <si>
    <t>INE115A07KR8</t>
  </si>
  <si>
    <t>9.36% Power Finance Corporation Ltd (01/08/2021) **</t>
  </si>
  <si>
    <t>INE134E08DR4</t>
  </si>
  <si>
    <t>6.32% REC Ltd (31/12/2021) **</t>
  </si>
  <si>
    <t>INE020B08CL6</t>
  </si>
  <si>
    <t>8.32% Reliance Industries Ltd (08/07/2021) **</t>
  </si>
  <si>
    <t>INE110L07070</t>
  </si>
  <si>
    <t>6.57% LIC Housing Finance Ltd (13/07/2021) **</t>
  </si>
  <si>
    <t>INE115A07OT6</t>
  </si>
  <si>
    <t>6.99% Housing Development Finance Corporation Ltd (25/11/2021) **</t>
  </si>
  <si>
    <t>INE001A07SC5</t>
  </si>
  <si>
    <t>6.99% Small Industries Development Bank Of India (08/08/2022) **</t>
  </si>
  <si>
    <t>INE556F08JN1</t>
  </si>
  <si>
    <t>4.58% Small Industries Development Bank Of India (18/12/2023) **</t>
  </si>
  <si>
    <t>INE556F08JR2</t>
  </si>
  <si>
    <t>7.49% Power Grid Corporation of India Ltd (25/10/2024) **</t>
  </si>
  <si>
    <t>INE752E08593</t>
  </si>
  <si>
    <t>8.02% Larsen &amp; Toubro Ltd (22/05/2022) **</t>
  </si>
  <si>
    <t>INE018A08AS1</t>
  </si>
  <si>
    <t>6.75% Power Finance Corporation Ltd (22/05/2023)</t>
  </si>
  <si>
    <t>INE134E08KS7</t>
  </si>
  <si>
    <t>7.24% REC Ltd (31/12/2022) **</t>
  </si>
  <si>
    <t>INE020B08CG6</t>
  </si>
  <si>
    <t>8.13% Power Grid Corporation of India Ltd (25/04/2022) **</t>
  </si>
  <si>
    <t>INE752E07NO1</t>
  </si>
  <si>
    <t>6.98% National Bank For Agriculture &amp; Rural Development (19/09/2022) **</t>
  </si>
  <si>
    <t>INE261F08BO3</t>
  </si>
  <si>
    <t>7.24% LIC Housing Finance Ltd (23/08/2021) **</t>
  </si>
  <si>
    <t>INE115A07OK5</t>
  </si>
  <si>
    <t>Certificate of Deposit</t>
  </si>
  <si>
    <t>Bank of Baroda (01/06/2021) ** #</t>
  </si>
  <si>
    <t>INE028A16CG4</t>
  </si>
  <si>
    <t>IND A1+</t>
  </si>
  <si>
    <t>National Bank For Agriculture &amp; Rural Development (17/06/2021) ** #</t>
  </si>
  <si>
    <t>INE261F16546</t>
  </si>
  <si>
    <t>Axis Bank Ltd (22/10/2021) ** #</t>
  </si>
  <si>
    <t>INE238A166U3</t>
  </si>
  <si>
    <t>CRISIL A1+</t>
  </si>
  <si>
    <t>Small Industries Development Bank of India (18/03/2022) ** #</t>
  </si>
  <si>
    <t>INE556F16853</t>
  </si>
  <si>
    <t>CARE A1+</t>
  </si>
  <si>
    <t>Commercial Paper</t>
  </si>
  <si>
    <t>INE115A14CU5</t>
  </si>
  <si>
    <t>INE261F14HF6</t>
  </si>
  <si>
    <t>ICRA A1+</t>
  </si>
  <si>
    <t>INE002A14FP8</t>
  </si>
  <si>
    <t>182 DAYS INDIA TREASURY BILLS 24-JUN-21</t>
  </si>
  <si>
    <t>IN002020Y389</t>
  </si>
  <si>
    <t>182 DAYS INDIA TREASURY BILLS 15-JUL-21</t>
  </si>
  <si>
    <t>IN002020Y413</t>
  </si>
  <si>
    <t>91 DAYS INDIA TREASURY BILLS 17-JUN-21</t>
  </si>
  <si>
    <t>IN002020X522</t>
  </si>
  <si>
    <t>364 DAYS INDIA TREASURY BILLS 29-JUL-21</t>
  </si>
  <si>
    <t>IN002020Z170</t>
  </si>
  <si>
    <t>364 DAYS INDIA TREASURY BILLS 22-JUL-21</t>
  </si>
  <si>
    <t>IN002020Z162</t>
  </si>
  <si>
    <t>364 DAYS INDIA TREASURY BILLS 15-APR-21</t>
  </si>
  <si>
    <t>IN002020Z022</t>
  </si>
  <si>
    <t>364 DAYS INDIA TREASURY BILLS 07-MAY-21</t>
  </si>
  <si>
    <t>IN002020Z055</t>
  </si>
  <si>
    <t>5.54% MADHYA PRADESH SDL 15-OCT-21</t>
  </si>
  <si>
    <t>IN2120200059</t>
  </si>
  <si>
    <t>4.54% MAHARASHTRA SDL 03-JUN-22</t>
  </si>
  <si>
    <t>IN2220200041</t>
  </si>
  <si>
    <t>9.23% GUJARAT SDL 23-NOV-21</t>
  </si>
  <si>
    <t>IN1520110090</t>
  </si>
  <si>
    <t>#  Unlisted Security</t>
  </si>
  <si>
    <t>7.40% LIC Housing Finance Ltd (06/09/2024) **</t>
  </si>
  <si>
    <t>INE115A07ML7</t>
  </si>
  <si>
    <t>364 DAYS INDIA TREASURY BILLS 23-SEP-21</t>
  </si>
  <si>
    <t>IN002020Z253</t>
  </si>
  <si>
    <t>8.49% Punjab SDL Uday 31-Mar-22</t>
  </si>
  <si>
    <t>IN2820150273</t>
  </si>
  <si>
    <t>9.25% MAHARASHTRA SDL 09-OCT-23</t>
  </si>
  <si>
    <t>IN2220130099</t>
  </si>
  <si>
    <t>7.72% GOI (26/10/2055)</t>
  </si>
  <si>
    <t>IN0020150077</t>
  </si>
  <si>
    <t>6.79% GOI (15/05/2027)</t>
  </si>
  <si>
    <t>IN0020170026</t>
  </si>
  <si>
    <t>7.59% GOI (11/01/2026)</t>
  </si>
  <si>
    <t>IN0020150093</t>
  </si>
  <si>
    <t>Bank of Baroda (28/05/2021) #</t>
  </si>
  <si>
    <t>INE028A16CE9</t>
  </si>
  <si>
    <t>National Bank For Agriculture &amp; Rural Development (10/06/2021) #</t>
  </si>
  <si>
    <t>INE261F16538</t>
  </si>
  <si>
    <t>Axis Bank Ltd (10/06/2021) ** #</t>
  </si>
  <si>
    <t>INE238A163V8</t>
  </si>
  <si>
    <t>Axis Bank Ltd (28/05/2021) ** #</t>
  </si>
  <si>
    <t>INE238A168U9</t>
  </si>
  <si>
    <t>INE053F14203</t>
  </si>
  <si>
    <t>INE242A14TE5</t>
  </si>
  <si>
    <t>INE094A14GL2</t>
  </si>
  <si>
    <t>INE002A14HF5</t>
  </si>
  <si>
    <t>INE733E14AC9</t>
  </si>
  <si>
    <t>INE001A14XD9</t>
  </si>
  <si>
    <t>INE001A14XF4</t>
  </si>
  <si>
    <t>INE891K14KH0</t>
  </si>
  <si>
    <t>INE733E14AB1</t>
  </si>
  <si>
    <t>INE916D14X40</t>
  </si>
  <si>
    <t>INE115A14CP5</t>
  </si>
  <si>
    <t>INE261F14HI0</t>
  </si>
  <si>
    <t>INE242A14SY5</t>
  </si>
  <si>
    <t>INE002A14HE8</t>
  </si>
  <si>
    <t>INE261F14HE9</t>
  </si>
  <si>
    <t>182 DAYS INDIA TREASURY BILLS 06-MAY-21</t>
  </si>
  <si>
    <t>IN002020Y306</t>
  </si>
  <si>
    <t>364 DAYS INDIA TREASURY BILLS 20-MAY-21</t>
  </si>
  <si>
    <t>IN002020Z071</t>
  </si>
  <si>
    <t>364 DAYS INDIA TREASURY BILLS 29-APR-21</t>
  </si>
  <si>
    <t>IN002020Z048</t>
  </si>
  <si>
    <t>91 DAYS INDIA TREASURY BILLS 29-APR-21</t>
  </si>
  <si>
    <t>IN002020X456</t>
  </si>
  <si>
    <t>364 DAYS INDIA TREASURY BILLS 27-MAY-21</t>
  </si>
  <si>
    <t>IN002020Z089</t>
  </si>
  <si>
    <t>7.67% LIC Housing Finance Ltd (29/07/2021) **</t>
  </si>
  <si>
    <t>INE115A07LX4</t>
  </si>
  <si>
    <t>7.20% Power Grid Corporation of India Ltd (21/12/2021) **</t>
  </si>
  <si>
    <t>INE752E07OD2</t>
  </si>
  <si>
    <t>7.06% Housing Development Finance Corporation Ltd (13/12/2021) **</t>
  </si>
  <si>
    <t>INE001A07SL6</t>
  </si>
  <si>
    <t>7.10% Power Finance Corporation Ltd (08/08/2022) **</t>
  </si>
  <si>
    <t>INE134E08JD1</t>
  </si>
  <si>
    <t>8.70% Reliance Industries Ltd (16/07/2021) **</t>
  </si>
  <si>
    <t>INE110L07120</t>
  </si>
  <si>
    <t>9.4041% L&amp;T Housing Finance Ltd (11/10/2021) **</t>
  </si>
  <si>
    <t>INE476M07BQ0</t>
  </si>
  <si>
    <t>National Bank For Agriculture &amp; Rural Development (27/07/2021) ** #</t>
  </si>
  <si>
    <t>INE261F16553</t>
  </si>
  <si>
    <t>Axis Bank Ltd (17/09/2021) ** #</t>
  </si>
  <si>
    <t>INE238A168V7</t>
  </si>
  <si>
    <t>INE556F14HU8</t>
  </si>
  <si>
    <t>INE018A14IE2</t>
  </si>
  <si>
    <t>182 DAYS INDIA TREASURY BILLS 19-AUG-21</t>
  </si>
  <si>
    <t>IN002020Y462</t>
  </si>
  <si>
    <t>182 DAYS INDIA TREASURY BILLS 29-APR-21</t>
  </si>
  <si>
    <t>IN002020Y298</t>
  </si>
  <si>
    <t>364 DAYS INDIA TREASURY BILLS 26-AUG-21</t>
  </si>
  <si>
    <t>IN002020Z212</t>
  </si>
  <si>
    <t>5.05% Indian Oil Corporation Ltd (25/11/2022)</t>
  </si>
  <si>
    <t>INE242A08460</t>
  </si>
  <si>
    <t>6.59% Indian Railway Finance Corporation Ltd (14/04/2023) **</t>
  </si>
  <si>
    <t>INE053F07BZ2</t>
  </si>
  <si>
    <t>6.72% Power Finance Corporation Ltd (09/06/2023) **</t>
  </si>
  <si>
    <t>INE134E08KW9</t>
  </si>
  <si>
    <t>7.20% Housing Development Finance Corporation Ltd (13/04/2023) **</t>
  </si>
  <si>
    <t>INE001A07SJ0</t>
  </si>
  <si>
    <t>7.4450% LIC HOUSING FINANCE LTD13-JAN-23 **</t>
  </si>
  <si>
    <t>INE115A07OJ7</t>
  </si>
  <si>
    <t>6.70% National Bank For Agriculture &amp; Rural Development (11/11/2022) **</t>
  </si>
  <si>
    <t>INE261F08BQ8</t>
  </si>
  <si>
    <t>5.32% National Housing Bank (01/09/2023) **</t>
  </si>
  <si>
    <t>INE557F08FK3</t>
  </si>
  <si>
    <t>7.16% Power Finance Corporation Ltd (24/04/2025) **</t>
  </si>
  <si>
    <t>INE134E08KP3</t>
  </si>
  <si>
    <t>7.95% Small Industries Development Bank Of India (26/04/2022) **</t>
  </si>
  <si>
    <t>INE556F08JK7</t>
  </si>
  <si>
    <t>8.15% REC Ltd (10/06/2022) **</t>
  </si>
  <si>
    <t>INE020B08BT1</t>
  </si>
  <si>
    <t>7.87% Larsen &amp; Toubro Ltd (18/04/2022) **</t>
  </si>
  <si>
    <t>INE018A08AR3</t>
  </si>
  <si>
    <t>6.80% Small Industries Development Bank Of India (29/09/2022) **</t>
  </si>
  <si>
    <t>INE556F08JO9</t>
  </si>
  <si>
    <t>5.40% Housing Development Finance Corporation Ltd (11/08/2023)</t>
  </si>
  <si>
    <t>INE001A07SP7</t>
  </si>
  <si>
    <t>7.20% Power Grid Corporation of India Ltd (09/08/2027) **</t>
  </si>
  <si>
    <t>INE752E07OG5</t>
  </si>
  <si>
    <t>7.85% National Bank For Agriculture &amp; Rural Development (23/05/2022) **</t>
  </si>
  <si>
    <t>INE261F08BJ3</t>
  </si>
  <si>
    <t>6.93% UltraTech Cement Ltd (25/11/2021) **</t>
  </si>
  <si>
    <t>INE481G08032</t>
  </si>
  <si>
    <t>8.40% Power Grid Corporation of India Ltd (14/09/2021) **</t>
  </si>
  <si>
    <t>INE752E07MZ9</t>
  </si>
  <si>
    <t>8.40% Power Grid Corporation of India Ltd (27/05/2027) **</t>
  </si>
  <si>
    <t>INE752E07MT2</t>
  </si>
  <si>
    <t>8.40% Power Grid Corporation of India Ltd (27/05/2026) **</t>
  </si>
  <si>
    <t>INE752E07MS4</t>
  </si>
  <si>
    <t>8.50% National Bank For Agriculture &amp; Rural Development (31/01/2023) **</t>
  </si>
  <si>
    <t>INE261F08AT4</t>
  </si>
  <si>
    <t>8.50% LIC Housing Finance Ltd (20/06/2022) **</t>
  </si>
  <si>
    <t>INE115A07OD0</t>
  </si>
  <si>
    <t>6.72% NTPC Ltd (24/11/2021) **</t>
  </si>
  <si>
    <t>INE733E07KH1</t>
  </si>
  <si>
    <t>8.10% NTPC Ltd (27/05/2021) **</t>
  </si>
  <si>
    <t>INE733E07KB4</t>
  </si>
  <si>
    <t>8.58% Housing Development Finance Corporation Ltd (18/03/2022) **</t>
  </si>
  <si>
    <t>INE001A07RS3</t>
  </si>
  <si>
    <t>364 DAYS INDIA TREASURY BILLS 16-SEP-21</t>
  </si>
  <si>
    <t>IN002020Z246</t>
  </si>
  <si>
    <t>364 DAYS INDIA TREASURY BILLS 05-AUG-21</t>
  </si>
  <si>
    <t>IN002020Z188</t>
  </si>
  <si>
    <t>8.75% UTTAR PRADESH SDL 11-JAN-22</t>
  </si>
  <si>
    <t>IN3320110130</t>
  </si>
  <si>
    <t>8.62% MAHARASHTRA SDL 06-MAR-23</t>
  </si>
  <si>
    <t>IN2220120116</t>
  </si>
  <si>
    <t>8.85% MAHARASHTRA SDL 18-JUL-22</t>
  </si>
  <si>
    <t>IN2220120017</t>
  </si>
  <si>
    <t>8.84% TAMILNADU SDL 18-JUL-22</t>
  </si>
  <si>
    <t>IN3120120032</t>
  </si>
  <si>
    <t>8.27% Rajasthan SDL 23-Jun-22</t>
  </si>
  <si>
    <t>IN2920160081</t>
  </si>
  <si>
    <t>8.21% Haryana SDL Uday 31-Mar-22</t>
  </si>
  <si>
    <t>IN1620150145</t>
  </si>
  <si>
    <t>8.88% GUJARAT SDL 06-JUN-22</t>
  </si>
  <si>
    <t>IN1520120032</t>
  </si>
  <si>
    <t>7.86% Karnataka SDL 15-Mar-27</t>
  </si>
  <si>
    <t>IN1920160117</t>
  </si>
  <si>
    <t>8.73% NTPC Ltd (07/03/2023) **</t>
  </si>
  <si>
    <t>INE733E07JC4</t>
  </si>
  <si>
    <t>6.60% REC Ltd (21/03/2022)</t>
  </si>
  <si>
    <t>INE020B08CV5</t>
  </si>
  <si>
    <t>9.35% Power Grid Corporation of India Ltd (29/08/2023) **</t>
  </si>
  <si>
    <t>INE752E07IT0</t>
  </si>
  <si>
    <t>7.60% Grasim Industries Ltd (04/06/2024) **</t>
  </si>
  <si>
    <t>INE047A08158</t>
  </si>
  <si>
    <t>7.28% Housing Development Finance Corporation Ltd (26/09/2022) **</t>
  </si>
  <si>
    <t>INE001A07RZ8</t>
  </si>
  <si>
    <t>7.80% LIC Housing Finance Ltd (03/05/2022) **</t>
  </si>
  <si>
    <t>INE115A07LQ8</t>
  </si>
  <si>
    <t>5.10% Sundaram Finance Ltd (01/12/2023) **</t>
  </si>
  <si>
    <t>INE660A07QQ2</t>
  </si>
  <si>
    <t>0.00% Aditya Birla Finance Ltd (12/10/2021) **</t>
  </si>
  <si>
    <t>INE860H07GD2</t>
  </si>
  <si>
    <t>8.84% MAHARASHTRA SDL 17-OCT-22</t>
  </si>
  <si>
    <t>IN2220120058</t>
  </si>
  <si>
    <t>8.72% MAHARASHTRA SDL 11-JAN-22</t>
  </si>
  <si>
    <t>IN2220110083</t>
  </si>
  <si>
    <t>9.25% UTTAR PRADESH SDL 23-NOV-21</t>
  </si>
  <si>
    <t>IN3320110106</t>
  </si>
  <si>
    <t>0.00% HDB Financial Services Ltd (06/04/2021) **</t>
  </si>
  <si>
    <t>INE756I07BW1</t>
  </si>
  <si>
    <t>0.00% Mahindra &amp; Mahindra Financial Services Ltd (07/04/2021) **</t>
  </si>
  <si>
    <t>INE774D07RY7</t>
  </si>
  <si>
    <t>IND AAA</t>
  </si>
  <si>
    <t>7.73% Power Finance Corporation Ltd (05/04/2021) **</t>
  </si>
  <si>
    <t>INE134E08JK6</t>
  </si>
  <si>
    <t>V.I.P. Industries Ltd</t>
  </si>
  <si>
    <t>INE054A01027</t>
  </si>
  <si>
    <t>7.73% REC Ltd (15/06/2021) **</t>
  </si>
  <si>
    <t>INE020B08AW7</t>
  </si>
  <si>
    <t>7.93% Power Grid Corporation of India Ltd (20/05/2021) **</t>
  </si>
  <si>
    <t>INE752E07KS8</t>
  </si>
  <si>
    <t>8.71% HDB Financial Services Ltd (17/05/2021) **</t>
  </si>
  <si>
    <t>INE756I07CQ1</t>
  </si>
  <si>
    <t>9.57% Indian Railway Finance Corporation Ltd (31/05/2021) **</t>
  </si>
  <si>
    <t>INE053F09HR2</t>
  </si>
  <si>
    <t>9.64% Power Grid Corporation of India Ltd (31/05/2021) **</t>
  </si>
  <si>
    <t>INE752E07IG7</t>
  </si>
  <si>
    <t>7.18% REC Ltd (21/05/2021) **</t>
  </si>
  <si>
    <t>INE020B08AO4</t>
  </si>
  <si>
    <t>10.25% GOI (30/05/2021)</t>
  </si>
  <si>
    <t>IN0020010040</t>
  </si>
  <si>
    <t>8.65% GUJARAT SDL 21-SEP-21</t>
  </si>
  <si>
    <t>IN1520110074</t>
  </si>
  <si>
    <t>8.62% GUJARAT SDL 07-SEP-21</t>
  </si>
  <si>
    <t>IN1520110066</t>
  </si>
  <si>
    <t>Alkem Laboratories Ltd</t>
  </si>
  <si>
    <t>INE540L01014</t>
  </si>
  <si>
    <t>7.95% LIC Housing Finance Ltd (24/03/2022) **</t>
  </si>
  <si>
    <t>INE115A07LM7</t>
  </si>
  <si>
    <t>8.99% GUJARAT SDL 14-MAR-22</t>
  </si>
  <si>
    <t>IN1520110132</t>
  </si>
  <si>
    <t>**  Non Traded Security</t>
  </si>
  <si>
    <t xml:space="preserve">LIC Housing Finance Ltd (14/12/2021) ** </t>
  </si>
  <si>
    <t xml:space="preserve">National Bank For Agriculture &amp; Rural Development (01/06/2021) ** </t>
  </si>
  <si>
    <t xml:space="preserve">Reliance Industries Ltd (15/06/2021) ** </t>
  </si>
  <si>
    <t xml:space="preserve">Indian Railway Finance Corporation Ltd (12/04/2021) ** </t>
  </si>
  <si>
    <t xml:space="preserve">Indian Oil Corporation Ltd (05/04/2021) ** </t>
  </si>
  <si>
    <t xml:space="preserve">Hindustan Petroleum Corporation Ltd (09/04/2021) ** </t>
  </si>
  <si>
    <t xml:space="preserve">Reliance Industries Ltd (27/04/2021) ** </t>
  </si>
  <si>
    <t xml:space="preserve">NTPC Ltd (30/04/2021) ** </t>
  </si>
  <si>
    <t xml:space="preserve">Housing Development Finance Corporation Ltd (17/05/2021) ** </t>
  </si>
  <si>
    <t xml:space="preserve">Housing Development Finance Corporation Ltd (20/05/2021) </t>
  </si>
  <si>
    <t xml:space="preserve">Axis Finance Ltd (20/05/2021) ** </t>
  </si>
  <si>
    <t xml:space="preserve">NTPC Ltd (22/04/2021) ** </t>
  </si>
  <si>
    <t xml:space="preserve">Kotak Mahindra Prime Ltd (07/05/2021) ** </t>
  </si>
  <si>
    <t xml:space="preserve">LIC Housing Finance Ltd (26/05/2021) ** </t>
  </si>
  <si>
    <t xml:space="preserve">National Bank For Agriculture &amp; Rural Development (12/04/2021) ** </t>
  </si>
  <si>
    <t xml:space="preserve">Indian Oil Corporation Ltd (15/04/2021) ** </t>
  </si>
  <si>
    <t xml:space="preserve">Reliance Industries Ltd (22/04/2021) ** </t>
  </si>
  <si>
    <t xml:space="preserve">National Bank For Agriculture &amp; Rural Development (28/05/2021) ** </t>
  </si>
  <si>
    <t xml:space="preserve">Small Industries Development Bank Of India (10/06/2021) ** </t>
  </si>
  <si>
    <t xml:space="preserve">Larsen &amp; Toubro Ltd (09/08/2021) ** </t>
  </si>
  <si>
    <t>Product Labeling ( Risk-o-meter) in Canara Robeco Mutual Fund schemes</t>
  </si>
  <si>
    <t>Sr No.</t>
  </si>
  <si>
    <t>Fund Name</t>
  </si>
  <si>
    <r>
      <t xml:space="preserve">Product Labelling
</t>
    </r>
    <r>
      <rPr>
        <sz val="12"/>
        <color theme="1"/>
        <rFont val="Taz SemiLight"/>
        <family val="2"/>
      </rPr>
      <t>This product is suitable for investors who are seeking*:</t>
    </r>
  </si>
  <si>
    <t>Existing Risk-o-meter Level-Feb'21</t>
  </si>
  <si>
    <t>Revised Risk-o-meter Level- Mar'21</t>
  </si>
  <si>
    <t>Mar'21</t>
  </si>
  <si>
    <t>• Capital appreciation over long term
• Investing predominantly in equities and equity related instruments of large cap companies</t>
  </si>
  <si>
    <t>• Capital appreciation over long term
• Investment in equity and equity related instruments across large cap, mid cap, small cap stocks</t>
  </si>
  <si>
    <t>• Capital appreciation over long term
• Investing predominantly in equities and equity related instruments of both large cap and mid cap companies</t>
  </si>
  <si>
    <t>• Capital appreciation over long term
• Investment in equity and equity related securities with a statutory lock in of 3 years and tax benefit</t>
  </si>
  <si>
    <t>• Capital appreciation over long term
• Investing predominantly in equities and equity
related instruments of small cap companies</t>
  </si>
  <si>
    <t>• Capital appreciation over long term
• Investing in equities and equity related instruments of companies following the Infrastructure Theme</t>
  </si>
  <si>
    <t>• Capital appreciation over long term
• Investing in equity and equity related securities of companies following the Consumption and Financial Theme</t>
  </si>
  <si>
    <t>•  Regular income over short  term that may be in line with the overnight call rates
•  Investment in Overnight Securities</t>
  </si>
  <si>
    <t>•  Income/ Capital appreciation while maintaining a level of high liquidity
• Investment in a mix of Debt and Money Market instruments with maturity of upto 91 days only</t>
  </si>
  <si>
    <t>• Income/ Capital appreciation over ultra-short term through a low risk strategy
• Investment in a mix of Debt and Money Market instruments such that the Macaulay duration of the portfolio is between 3 months and 6 months</t>
  </si>
  <si>
    <t xml:space="preserve">• Income / Capital appreciation through a low duration strategy
• Investment in debt &amp; money market instruments such that the Macaulay duration of the portfolio is between 6 months and 12 months </t>
  </si>
  <si>
    <t>• Income / capital appreciation over short term
•Investment in debt &amp; money market instruments such that the Macaulay duration of the portfolio is between 1 year and 3 years</t>
  </si>
  <si>
    <t>• Income / capital appreciation through a low credit risk strategy
• Investment in a portfolio constituted predominantly of AA+ and above rated corporate bonds</t>
  </si>
  <si>
    <t>• Income/ Capital appreciation by dynamically managing duration
• Investment in Debt and Money Market securities across duration</t>
  </si>
  <si>
    <t>• Income / Capital appreciation over Medium to Long term
• Investment in debt &amp; money market instruments such that the Macaulay duration of the portfolio is between 4 years and 7 years (Portfolio Macaulay duration under anticipated adverse situation is 1 year to 7 years)</t>
  </si>
  <si>
    <t>• Risk free return (except interest rate risk) and long term capital appreciation
•  Investment in government securities across maturity</t>
  </si>
  <si>
    <t xml:space="preserve">• Income / Capital appreciation over medium term to long term.
• Investment predominantly in debt and money market instruments and small portion in equity </t>
  </si>
  <si>
    <t>•  Income/capital appreciation over long term
•  Investment predominantly in equity and equity related instruments and a small portion in debt and money market instruments</t>
  </si>
  <si>
    <t>CANARA ROBECO CAPITAL PROTECTION ORIENTED FUND– SERIES 9</t>
  </si>
  <si>
    <t>• Capital protection at maturity and capital appreciation over medium term
• Investment in debt and money market securities (70%-100%) and equity and equity related instruments (0%-30%)</t>
  </si>
  <si>
    <t>CANARA ROBECO CAPITAL PROTECTION ORIENTED FUND– SERIES 10</t>
  </si>
  <si>
    <t>• Income/ Capital appreciation over long term
• Investment primarily in Debt and Money Market instruments for regular returns &amp; equity and equity-related instruments for capital appreciation</t>
  </si>
  <si>
    <t>• Generate income over the tenure of the scheme
• Generate income by investing in debt and money market instruments</t>
  </si>
  <si>
    <t>*Investors should consult their financial advisers if in doubt about whether the product is suitable for them.</t>
  </si>
  <si>
    <t>Note: The risk-o-meter level of respective schemes are revised based on the Notice-cum-Addendum No.2., dated 8th April '21.. However, there is no change in the product labelling of the schemes.</t>
  </si>
  <si>
    <t>Monthly Portfolio Statement as on March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</si>
</sst>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6"/>
      <color indexed="63"/>
      <name val="Arial"/>
      <family val="2"/>
    </font>
    <font>
      <b/>
      <sz val="9"/>
      <color indexed="7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Taz SemiLight"/>
      <family val="2"/>
    </font>
    <font>
      <sz val="10"/>
      <color theme="1"/>
      <name val="Taz SemiLight"/>
      <family val="2"/>
    </font>
    <font>
      <b/>
      <sz val="12"/>
      <color theme="1"/>
      <name val="Taz SemiLight"/>
      <family val="2"/>
    </font>
    <font>
      <sz val="12"/>
      <color theme="1"/>
      <name val="Taz SemiLight"/>
      <family val="2"/>
    </font>
    <font>
      <b/>
      <sz val="10"/>
      <color theme="1"/>
      <name val="Taz SemiLight"/>
      <family val="2"/>
    </font>
    <font>
      <sz val="10"/>
      <color rgb="FFFF0000"/>
      <name val="Taz SemiLight"/>
      <family val="2"/>
    </font>
    <font>
      <i/>
      <sz val="10"/>
      <color theme="1"/>
      <name val="Taz SemiLight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8">
    <xf numFmtId="0" fontId="0" fillId="0" borderId="0" xfId="0"/>
    <xf numFmtId="0" fontId="7" fillId="2" borderId="0" xfId="0" applyFont="1" applyFill="1"/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5" fillId="2" borderId="0" xfId="0" applyNumberFormat="1" applyFont="1" applyFill="1" applyAlignment="1">
      <alignment horizontal="left" vertical="top" wrapText="1"/>
    </xf>
    <xf numFmtId="4" fontId="5" fillId="2" borderId="0" xfId="0" applyNumberFormat="1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/>
    <xf numFmtId="4" fontId="7" fillId="2" borderId="0" xfId="0" applyNumberFormat="1" applyFont="1" applyFill="1"/>
    <xf numFmtId="0" fontId="8" fillId="2" borderId="0" xfId="0" applyFont="1" applyFill="1"/>
    <xf numFmtId="4" fontId="8" fillId="2" borderId="0" xfId="0" applyNumberFormat="1" applyFont="1" applyFill="1"/>
    <xf numFmtId="4" fontId="8" fillId="2" borderId="4" xfId="0" applyNumberFormat="1" applyFont="1" applyFill="1" applyBorder="1"/>
    <xf numFmtId="0" fontId="8" fillId="2" borderId="5" xfId="0" applyFont="1" applyFill="1" applyBorder="1"/>
    <xf numFmtId="0" fontId="7" fillId="2" borderId="6" xfId="0" applyFont="1" applyFill="1" applyBorder="1"/>
    <xf numFmtId="0" fontId="7" fillId="2" borderId="6" xfId="0" applyNumberFormat="1" applyFont="1" applyFill="1" applyBorder="1"/>
    <xf numFmtId="4" fontId="7" fillId="2" borderId="6" xfId="0" applyNumberFormat="1" applyFont="1" applyFill="1" applyBorder="1"/>
    <xf numFmtId="4" fontId="7" fillId="2" borderId="7" xfId="0" applyNumberFormat="1" applyFont="1" applyFill="1" applyBorder="1"/>
    <xf numFmtId="0" fontId="8" fillId="2" borderId="8" xfId="0" applyFont="1" applyFill="1" applyBorder="1"/>
    <xf numFmtId="0" fontId="7" fillId="2" borderId="9" xfId="0" applyFont="1" applyFill="1" applyBorder="1"/>
    <xf numFmtId="0" fontId="7" fillId="2" borderId="9" xfId="0" applyNumberFormat="1" applyFont="1" applyFill="1" applyBorder="1"/>
    <xf numFmtId="4" fontId="7" fillId="2" borderId="9" xfId="0" applyNumberFormat="1" applyFont="1" applyFill="1" applyBorder="1"/>
    <xf numFmtId="4" fontId="7" fillId="2" borderId="10" xfId="0" applyNumberFormat="1" applyFont="1" applyFill="1" applyBorder="1"/>
    <xf numFmtId="0" fontId="7" fillId="2" borderId="8" xfId="0" applyFont="1" applyFill="1" applyBorder="1"/>
    <xf numFmtId="3" fontId="7" fillId="2" borderId="9" xfId="0" applyNumberFormat="1" applyFont="1" applyFill="1" applyBorder="1"/>
    <xf numFmtId="0" fontId="8" fillId="2" borderId="11" xfId="0" applyFont="1" applyFill="1" applyBorder="1"/>
    <xf numFmtId="0" fontId="8" fillId="2" borderId="12" xfId="0" applyFont="1" applyFill="1" applyBorder="1"/>
    <xf numFmtId="0" fontId="8" fillId="2" borderId="12" xfId="0" applyNumberFormat="1" applyFont="1" applyFill="1" applyBorder="1"/>
    <xf numFmtId="4" fontId="8" fillId="2" borderId="13" xfId="0" applyNumberFormat="1" applyFont="1" applyFill="1" applyBorder="1"/>
    <xf numFmtId="4" fontId="8" fillId="2" borderId="14" xfId="0" applyNumberFormat="1" applyFont="1" applyFill="1" applyBorder="1"/>
    <xf numFmtId="0" fontId="8" fillId="2" borderId="15" xfId="0" applyFont="1" applyFill="1" applyBorder="1"/>
    <xf numFmtId="0" fontId="8" fillId="2" borderId="15" xfId="0" applyNumberFormat="1" applyFont="1" applyFill="1" applyBorder="1"/>
    <xf numFmtId="4" fontId="8" fillId="2" borderId="15" xfId="0" applyNumberFormat="1" applyFont="1" applyFill="1" applyBorder="1"/>
    <xf numFmtId="0" fontId="8" fillId="2" borderId="16" xfId="0" applyFont="1" applyFill="1" applyBorder="1"/>
    <xf numFmtId="0" fontId="8" fillId="2" borderId="16" xfId="0" applyNumberFormat="1" applyFont="1" applyFill="1" applyBorder="1"/>
    <xf numFmtId="4" fontId="8" fillId="2" borderId="16" xfId="0" applyNumberFormat="1" applyFont="1" applyFill="1" applyBorder="1"/>
    <xf numFmtId="0" fontId="8" fillId="2" borderId="17" xfId="0" applyFont="1" applyFill="1" applyBorder="1"/>
    <xf numFmtId="0" fontId="7" fillId="2" borderId="18" xfId="0" applyFont="1" applyFill="1" applyBorder="1"/>
    <xf numFmtId="0" fontId="7" fillId="2" borderId="18" xfId="0" applyNumberFormat="1" applyFont="1" applyFill="1" applyBorder="1"/>
    <xf numFmtId="4" fontId="7" fillId="2" borderId="18" xfId="0" applyNumberFormat="1" applyFont="1" applyFill="1" applyBorder="1"/>
    <xf numFmtId="0" fontId="8" fillId="2" borderId="4" xfId="0" applyFont="1" applyFill="1" applyBorder="1"/>
    <xf numFmtId="0" fontId="8" fillId="2" borderId="4" xfId="0" applyNumberFormat="1" applyFont="1" applyFill="1" applyBorder="1"/>
    <xf numFmtId="0" fontId="8" fillId="2" borderId="18" xfId="0" applyFont="1" applyFill="1" applyBorder="1"/>
    <xf numFmtId="0" fontId="8" fillId="2" borderId="9" xfId="0" applyFont="1" applyFill="1" applyBorder="1"/>
    <xf numFmtId="4" fontId="8" fillId="2" borderId="12" xfId="0" applyNumberFormat="1" applyFont="1" applyFill="1" applyBorder="1"/>
    <xf numFmtId="0" fontId="8" fillId="2" borderId="19" xfId="0" applyFont="1" applyFill="1" applyBorder="1"/>
    <xf numFmtId="0" fontId="8" fillId="2" borderId="19" xfId="0" applyNumberFormat="1" applyFont="1" applyFill="1" applyBorder="1"/>
    <xf numFmtId="4" fontId="8" fillId="2" borderId="19" xfId="0" applyNumberFormat="1" applyFont="1" applyFill="1" applyBorder="1"/>
    <xf numFmtId="0" fontId="7" fillId="2" borderId="20" xfId="0" applyFont="1" applyFill="1" applyBorder="1"/>
    <xf numFmtId="3" fontId="7" fillId="2" borderId="20" xfId="0" applyNumberFormat="1" applyFont="1" applyFill="1" applyBorder="1"/>
    <xf numFmtId="4" fontId="7" fillId="2" borderId="20" xfId="0" applyNumberFormat="1" applyFont="1" applyFill="1" applyBorder="1"/>
    <xf numFmtId="0" fontId="8" fillId="2" borderId="21" xfId="0" applyFont="1" applyFill="1" applyBorder="1"/>
    <xf numFmtId="0" fontId="8" fillId="2" borderId="21" xfId="0" applyNumberFormat="1" applyFont="1" applyFill="1" applyBorder="1"/>
    <xf numFmtId="4" fontId="8" fillId="2" borderId="21" xfId="0" applyNumberFormat="1" applyFont="1" applyFill="1" applyBorder="1"/>
    <xf numFmtId="0" fontId="8" fillId="2" borderId="6" xfId="0" applyFont="1" applyFill="1" applyBorder="1"/>
    <xf numFmtId="0" fontId="8" fillId="2" borderId="9" xfId="0" applyNumberFormat="1" applyFont="1" applyFill="1" applyBorder="1"/>
    <xf numFmtId="4" fontId="8" fillId="2" borderId="9" xfId="0" applyNumberFormat="1" applyFont="1" applyFill="1" applyBorder="1"/>
    <xf numFmtId="0" fontId="8" fillId="2" borderId="0" xfId="0" applyNumberFormat="1" applyFont="1" applyFill="1"/>
    <xf numFmtId="0" fontId="7" fillId="2" borderId="0" xfId="0" applyFont="1" applyFill="1" applyAlignment="1">
      <alignment horizontal="right"/>
    </xf>
    <xf numFmtId="0" fontId="7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8" fillId="2" borderId="0" xfId="0" applyNumberFormat="1" applyFont="1" applyFill="1" applyAlignment="1">
      <alignment horizontal="right"/>
    </xf>
    <xf numFmtId="2" fontId="7" fillId="2" borderId="0" xfId="0" applyNumberFormat="1" applyFont="1" applyFill="1" applyAlignment="1">
      <alignment horizontal="right"/>
    </xf>
    <xf numFmtId="0" fontId="7" fillId="2" borderId="8" xfId="0" applyFont="1" applyFill="1" applyBorder="1" applyAlignment="1">
      <alignment horizontal="left"/>
    </xf>
    <xf numFmtId="0" fontId="10" fillId="4" borderId="0" xfId="0" applyFont="1" applyFill="1" applyAlignment="1">
      <alignment wrapText="1"/>
    </xf>
    <xf numFmtId="0" fontId="10" fillId="0" borderId="0" xfId="0" applyFont="1"/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3" fillId="4" borderId="4" xfId="1" applyFont="1" applyFill="1" applyBorder="1" applyAlignment="1">
      <alignment horizontal="center" vertical="center" wrapText="1"/>
    </xf>
    <xf numFmtId="0" fontId="10" fillId="4" borderId="4" xfId="1" applyFont="1" applyFill="1" applyBorder="1" applyAlignment="1">
      <alignment horizontal="justify" vertical="center" wrapText="1"/>
    </xf>
    <xf numFmtId="2" fontId="14" fillId="4" borderId="4" xfId="0" applyNumberFormat="1" applyFont="1" applyFill="1" applyBorder="1" applyAlignment="1">
      <alignment horizontal="center"/>
    </xf>
    <xf numFmtId="2" fontId="10" fillId="4" borderId="4" xfId="0" applyNumberFormat="1" applyFont="1" applyFill="1" applyBorder="1" applyAlignment="1">
      <alignment horizontal="center"/>
    </xf>
    <xf numFmtId="0" fontId="10" fillId="5" borderId="4" xfId="1" applyFont="1" applyFill="1" applyBorder="1" applyAlignment="1">
      <alignment horizontal="justify" vertical="center" wrapText="1"/>
    </xf>
    <xf numFmtId="0" fontId="10" fillId="5" borderId="0" xfId="0" applyFont="1" applyFill="1" applyAlignment="1">
      <alignment wrapText="1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9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15" fillId="0" borderId="22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left"/>
    </xf>
    <xf numFmtId="0" fontId="1" fillId="3" borderId="2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6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19051</xdr:colOff>
      <xdr:row>2</xdr:row>
      <xdr:rowOff>19050</xdr:rowOff>
    </xdr:from>
    <xdr:to>
      <xdr:col>3</xdr:col>
      <xdr:colOff>1790701</xdr:colOff>
      <xdr:row>3</xdr:row>
      <xdr:rowOff>3487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DCCFB478-06E3-49A6-96F3-171A5480B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801" y="647700"/>
          <a:ext cx="1771650" cy="1241737"/>
        </a:xfrm>
        <a:prstGeom prst="rect">
          <a:avLst/>
        </a:prstGeom>
      </xdr:spPr>
    </xdr:pic>
    <xdr:clientData/>
  </xdr:twoCellAnchor>
  <xdr:twoCellAnchor editAs="oneCell">
    <xdr:from>
      <xdr:col>3</xdr:col>
      <xdr:colOff>19051</xdr:colOff>
      <xdr:row>3</xdr:row>
      <xdr:rowOff>19050</xdr:rowOff>
    </xdr:from>
    <xdr:to>
      <xdr:col>3</xdr:col>
      <xdr:colOff>1790701</xdr:colOff>
      <xdr:row>3</xdr:row>
      <xdr:rowOff>1260787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A349D267-CDBC-4EA7-BDF2-5DDD416F0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801" y="1905000"/>
          <a:ext cx="1771650" cy="1241737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4</xdr:row>
      <xdr:rowOff>38100</xdr:rowOff>
    </xdr:from>
    <xdr:to>
      <xdr:col>3</xdr:col>
      <xdr:colOff>1800225</xdr:colOff>
      <xdr:row>4</xdr:row>
      <xdr:rowOff>1304925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A9A6F56F-B752-4122-8452-7F307BAC5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3200400"/>
          <a:ext cx="1771650" cy="1266825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5</xdr:row>
      <xdr:rowOff>28575</xdr:rowOff>
    </xdr:from>
    <xdr:to>
      <xdr:col>3</xdr:col>
      <xdr:colOff>1790700</xdr:colOff>
      <xdr:row>5</xdr:row>
      <xdr:rowOff>1295400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F136DBFF-C5EF-4570-BE12-CAC3FC14FB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800" y="4514850"/>
          <a:ext cx="1771650" cy="1266825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6</xdr:row>
      <xdr:rowOff>28575</xdr:rowOff>
    </xdr:from>
    <xdr:to>
      <xdr:col>3</xdr:col>
      <xdr:colOff>1800225</xdr:colOff>
      <xdr:row>6</xdr:row>
      <xdr:rowOff>1295400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76B18D38-0FB8-421F-9317-9F6C18955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5829300"/>
          <a:ext cx="1771650" cy="1266825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7</xdr:row>
      <xdr:rowOff>19050</xdr:rowOff>
    </xdr:from>
    <xdr:to>
      <xdr:col>3</xdr:col>
      <xdr:colOff>1800225</xdr:colOff>
      <xdr:row>7</xdr:row>
      <xdr:rowOff>1238249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75E961AF-68EE-4D83-B7F5-77B33DEE51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7134225"/>
          <a:ext cx="1771650" cy="1219199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8</xdr:row>
      <xdr:rowOff>28575</xdr:rowOff>
    </xdr:from>
    <xdr:to>
      <xdr:col>3</xdr:col>
      <xdr:colOff>1790700</xdr:colOff>
      <xdr:row>9</xdr:row>
      <xdr:rowOff>1587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2023F30D-3464-433A-B6EF-B98E15CBD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800" y="8401050"/>
          <a:ext cx="1771650" cy="1220787"/>
        </a:xfrm>
        <a:prstGeom prst="rect">
          <a:avLst/>
        </a:prstGeom>
      </xdr:spPr>
    </xdr:pic>
    <xdr:clientData/>
  </xdr:twoCellAnchor>
  <xdr:twoCellAnchor editAs="oneCell">
    <xdr:from>
      <xdr:col>3</xdr:col>
      <xdr:colOff>19049</xdr:colOff>
      <xdr:row>9</xdr:row>
      <xdr:rowOff>28574</xdr:rowOff>
    </xdr:from>
    <xdr:to>
      <xdr:col>4</xdr:col>
      <xdr:colOff>2019</xdr:colOff>
      <xdr:row>9</xdr:row>
      <xdr:rowOff>1219199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24854270-9C5B-4C2E-8CCD-9798BFB33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799" y="9648824"/>
          <a:ext cx="1792720" cy="1190625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10</xdr:row>
      <xdr:rowOff>28574</xdr:rowOff>
    </xdr:from>
    <xdr:to>
      <xdr:col>4</xdr:col>
      <xdr:colOff>0</xdr:colOff>
      <xdr:row>10</xdr:row>
      <xdr:rowOff>1228725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A084AB83-4244-4DE4-A20A-6DB638C27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800" y="10896599"/>
          <a:ext cx="1790700" cy="1200151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11</xdr:row>
      <xdr:rowOff>19050</xdr:rowOff>
    </xdr:from>
    <xdr:to>
      <xdr:col>4</xdr:col>
      <xdr:colOff>0</xdr:colOff>
      <xdr:row>11</xdr:row>
      <xdr:rowOff>1219201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BC70AE55-F03C-45EC-8D47-F95D027FD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800" y="12125325"/>
          <a:ext cx="1790700" cy="1200151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12</xdr:row>
      <xdr:rowOff>28575</xdr:rowOff>
    </xdr:from>
    <xdr:to>
      <xdr:col>3</xdr:col>
      <xdr:colOff>1800225</xdr:colOff>
      <xdr:row>12</xdr:row>
      <xdr:rowOff>1228726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C6819020-0338-4EEA-92B2-BA5DFA947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0275" y="13373100"/>
          <a:ext cx="1790700" cy="1200151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13</xdr:row>
      <xdr:rowOff>28575</xdr:rowOff>
    </xdr:from>
    <xdr:to>
      <xdr:col>4</xdr:col>
      <xdr:colOff>0</xdr:colOff>
      <xdr:row>13</xdr:row>
      <xdr:rowOff>1228726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877DE2D3-5B1E-4573-9A39-841BE6936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800" y="14611350"/>
          <a:ext cx="1790700" cy="1200151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14</xdr:row>
      <xdr:rowOff>19049</xdr:rowOff>
    </xdr:from>
    <xdr:to>
      <xdr:col>3</xdr:col>
      <xdr:colOff>1790700</xdr:colOff>
      <xdr:row>14</xdr:row>
      <xdr:rowOff>1219200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xmlns="" id="{79A4A49A-6DD9-4E54-B527-90DB07CF8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800" y="15849599"/>
          <a:ext cx="1771650" cy="1200151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16</xdr:row>
      <xdr:rowOff>19050</xdr:rowOff>
    </xdr:from>
    <xdr:to>
      <xdr:col>3</xdr:col>
      <xdr:colOff>1790700</xdr:colOff>
      <xdr:row>16</xdr:row>
      <xdr:rowOff>1228724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xmlns="" id="{537179BC-CF13-4E57-90D3-3502252215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800" y="18354675"/>
          <a:ext cx="1771650" cy="1209674"/>
        </a:xfrm>
        <a:prstGeom prst="rect">
          <a:avLst/>
        </a:prstGeom>
      </xdr:spPr>
    </xdr:pic>
    <xdr:clientData/>
  </xdr:twoCellAnchor>
  <xdr:twoCellAnchor editAs="oneCell">
    <xdr:from>
      <xdr:col>3</xdr:col>
      <xdr:colOff>19049</xdr:colOff>
      <xdr:row>19</xdr:row>
      <xdr:rowOff>19049</xdr:rowOff>
    </xdr:from>
    <xdr:to>
      <xdr:col>3</xdr:col>
      <xdr:colOff>1785725</xdr:colOff>
      <xdr:row>20</xdr:row>
      <xdr:rowOff>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xmlns="" id="{B55E06E5-9281-4D23-B1B3-E2D9FE374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799" y="22183724"/>
          <a:ext cx="1766676" cy="1323976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21</xdr:row>
      <xdr:rowOff>38100</xdr:rowOff>
    </xdr:from>
    <xdr:to>
      <xdr:col>3</xdr:col>
      <xdr:colOff>1790700</xdr:colOff>
      <xdr:row>21</xdr:row>
      <xdr:rowOff>1247774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xmlns="" id="{701E1CED-1925-4A98-9A3C-9E6D0952E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800" y="24812625"/>
          <a:ext cx="1771650" cy="1209674"/>
        </a:xfrm>
        <a:prstGeom prst="rect">
          <a:avLst/>
        </a:prstGeom>
      </xdr:spPr>
    </xdr:pic>
    <xdr:clientData/>
  </xdr:twoCellAnchor>
  <xdr:twoCellAnchor editAs="oneCell">
    <xdr:from>
      <xdr:col>3</xdr:col>
      <xdr:colOff>19049</xdr:colOff>
      <xdr:row>23</xdr:row>
      <xdr:rowOff>19049</xdr:rowOff>
    </xdr:from>
    <xdr:to>
      <xdr:col>3</xdr:col>
      <xdr:colOff>1790700</xdr:colOff>
      <xdr:row>23</xdr:row>
      <xdr:rowOff>1247775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xmlns="" id="{0E76FB4F-CC35-4D89-B2E6-07B08DE9B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799" y="27317699"/>
          <a:ext cx="1771651" cy="1228726"/>
        </a:xfrm>
        <a:prstGeom prst="rect">
          <a:avLst/>
        </a:prstGeom>
      </xdr:spPr>
    </xdr:pic>
    <xdr:clientData/>
  </xdr:twoCellAnchor>
  <xdr:oneCellAnchor>
    <xdr:from>
      <xdr:col>4</xdr:col>
      <xdr:colOff>19051</xdr:colOff>
      <xdr:row>2</xdr:row>
      <xdr:rowOff>19050</xdr:rowOff>
    </xdr:from>
    <xdr:ext cx="1771650" cy="1240005"/>
    <xdr:pic>
      <xdr:nvPicPr>
        <xdr:cNvPr id="19" name="Picture 18">
          <a:extLst>
            <a:ext uri="{FF2B5EF4-FFF2-40B4-BE49-F238E27FC236}">
              <a16:creationId xmlns:a16="http://schemas.microsoft.com/office/drawing/2014/main" xmlns="" id="{E947D17E-96E5-4171-A066-0D6AFAF366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9551" y="647700"/>
          <a:ext cx="1771650" cy="1240005"/>
        </a:xfrm>
        <a:prstGeom prst="rect">
          <a:avLst/>
        </a:prstGeom>
      </xdr:spPr>
    </xdr:pic>
    <xdr:clientData/>
  </xdr:oneCellAnchor>
  <xdr:oneCellAnchor>
    <xdr:from>
      <xdr:col>4</xdr:col>
      <xdr:colOff>19051</xdr:colOff>
      <xdr:row>3</xdr:row>
      <xdr:rowOff>19050</xdr:rowOff>
    </xdr:from>
    <xdr:ext cx="1771650" cy="1241737"/>
    <xdr:pic>
      <xdr:nvPicPr>
        <xdr:cNvPr id="20" name="Picture 19">
          <a:extLst>
            <a:ext uri="{FF2B5EF4-FFF2-40B4-BE49-F238E27FC236}">
              <a16:creationId xmlns:a16="http://schemas.microsoft.com/office/drawing/2014/main" xmlns="" id="{ACFA0674-1139-47C5-9FC4-4FE7E1F84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9551" y="1905000"/>
          <a:ext cx="1771650" cy="1241737"/>
        </a:xfrm>
        <a:prstGeom prst="rect">
          <a:avLst/>
        </a:prstGeom>
      </xdr:spPr>
    </xdr:pic>
    <xdr:clientData/>
  </xdr:oneCellAnchor>
  <xdr:oneCellAnchor>
    <xdr:from>
      <xdr:col>4</xdr:col>
      <xdr:colOff>28575</xdr:colOff>
      <xdr:row>4</xdr:row>
      <xdr:rowOff>38100</xdr:rowOff>
    </xdr:from>
    <xdr:ext cx="1771650" cy="1266825"/>
    <xdr:pic>
      <xdr:nvPicPr>
        <xdr:cNvPr id="21" name="Picture 20">
          <a:extLst>
            <a:ext uri="{FF2B5EF4-FFF2-40B4-BE49-F238E27FC236}">
              <a16:creationId xmlns:a16="http://schemas.microsoft.com/office/drawing/2014/main" xmlns="" id="{8E9B91C5-F886-4221-B3C5-4D3F86BA0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9075" y="3200400"/>
          <a:ext cx="1771650" cy="1266825"/>
        </a:xfrm>
        <a:prstGeom prst="rect">
          <a:avLst/>
        </a:prstGeom>
      </xdr:spPr>
    </xdr:pic>
    <xdr:clientData/>
  </xdr:oneCellAnchor>
  <xdr:oneCellAnchor>
    <xdr:from>
      <xdr:col>4</xdr:col>
      <xdr:colOff>19050</xdr:colOff>
      <xdr:row>5</xdr:row>
      <xdr:rowOff>28575</xdr:rowOff>
    </xdr:from>
    <xdr:ext cx="1771650" cy="1266825"/>
    <xdr:pic>
      <xdr:nvPicPr>
        <xdr:cNvPr id="22" name="Picture 21">
          <a:extLst>
            <a:ext uri="{FF2B5EF4-FFF2-40B4-BE49-F238E27FC236}">
              <a16:creationId xmlns:a16="http://schemas.microsoft.com/office/drawing/2014/main" xmlns="" id="{B716CCBB-0901-413A-9430-CF0D00180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9550" y="4514850"/>
          <a:ext cx="1771650" cy="1266825"/>
        </a:xfrm>
        <a:prstGeom prst="rect">
          <a:avLst/>
        </a:prstGeom>
      </xdr:spPr>
    </xdr:pic>
    <xdr:clientData/>
  </xdr:oneCellAnchor>
  <xdr:oneCellAnchor>
    <xdr:from>
      <xdr:col>4</xdr:col>
      <xdr:colOff>28575</xdr:colOff>
      <xdr:row>6</xdr:row>
      <xdr:rowOff>28575</xdr:rowOff>
    </xdr:from>
    <xdr:ext cx="1771650" cy="1266825"/>
    <xdr:pic>
      <xdr:nvPicPr>
        <xdr:cNvPr id="23" name="Picture 22">
          <a:extLst>
            <a:ext uri="{FF2B5EF4-FFF2-40B4-BE49-F238E27FC236}">
              <a16:creationId xmlns:a16="http://schemas.microsoft.com/office/drawing/2014/main" xmlns="" id="{DDF8A3BB-FB63-4703-8E43-32A5E7B5D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9075" y="5829300"/>
          <a:ext cx="1771650" cy="1266825"/>
        </a:xfrm>
        <a:prstGeom prst="rect">
          <a:avLst/>
        </a:prstGeom>
      </xdr:spPr>
    </xdr:pic>
    <xdr:clientData/>
  </xdr:oneCellAnchor>
  <xdr:oneCellAnchor>
    <xdr:from>
      <xdr:col>4</xdr:col>
      <xdr:colOff>28575</xdr:colOff>
      <xdr:row>7</xdr:row>
      <xdr:rowOff>19050</xdr:rowOff>
    </xdr:from>
    <xdr:ext cx="1771650" cy="1219199"/>
    <xdr:pic>
      <xdr:nvPicPr>
        <xdr:cNvPr id="24" name="Picture 23">
          <a:extLst>
            <a:ext uri="{FF2B5EF4-FFF2-40B4-BE49-F238E27FC236}">
              <a16:creationId xmlns:a16="http://schemas.microsoft.com/office/drawing/2014/main" xmlns="" id="{F1DB2F60-90D3-4F86-A39E-9B272A3A5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9075" y="7134225"/>
          <a:ext cx="1771650" cy="1219199"/>
        </a:xfrm>
        <a:prstGeom prst="rect">
          <a:avLst/>
        </a:prstGeom>
      </xdr:spPr>
    </xdr:pic>
    <xdr:clientData/>
  </xdr:oneCellAnchor>
  <xdr:oneCellAnchor>
    <xdr:from>
      <xdr:col>4</xdr:col>
      <xdr:colOff>19050</xdr:colOff>
      <xdr:row>8</xdr:row>
      <xdr:rowOff>28575</xdr:rowOff>
    </xdr:from>
    <xdr:ext cx="1771650" cy="1219921"/>
    <xdr:pic>
      <xdr:nvPicPr>
        <xdr:cNvPr id="25" name="Picture 24">
          <a:extLst>
            <a:ext uri="{FF2B5EF4-FFF2-40B4-BE49-F238E27FC236}">
              <a16:creationId xmlns:a16="http://schemas.microsoft.com/office/drawing/2014/main" xmlns="" id="{7BEB80F9-362B-4D27-8537-66C85401D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9550" y="8401050"/>
          <a:ext cx="1771650" cy="1219921"/>
        </a:xfrm>
        <a:prstGeom prst="rect">
          <a:avLst/>
        </a:prstGeom>
      </xdr:spPr>
    </xdr:pic>
    <xdr:clientData/>
  </xdr:oneCellAnchor>
  <xdr:oneCellAnchor>
    <xdr:from>
      <xdr:col>4</xdr:col>
      <xdr:colOff>19049</xdr:colOff>
      <xdr:row>9</xdr:row>
      <xdr:rowOff>28574</xdr:rowOff>
    </xdr:from>
    <xdr:ext cx="1792720" cy="1190625"/>
    <xdr:pic>
      <xdr:nvPicPr>
        <xdr:cNvPr id="26" name="Picture 25">
          <a:extLst>
            <a:ext uri="{FF2B5EF4-FFF2-40B4-BE49-F238E27FC236}">
              <a16:creationId xmlns:a16="http://schemas.microsoft.com/office/drawing/2014/main" xmlns="" id="{3EF8C261-656E-4C54-9EEA-62374E2DCA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9549" y="9648824"/>
          <a:ext cx="1792720" cy="1190625"/>
        </a:xfrm>
        <a:prstGeom prst="rect">
          <a:avLst/>
        </a:prstGeom>
      </xdr:spPr>
    </xdr:pic>
    <xdr:clientData/>
  </xdr:oneCellAnchor>
  <xdr:oneCellAnchor>
    <xdr:from>
      <xdr:col>4</xdr:col>
      <xdr:colOff>19050</xdr:colOff>
      <xdr:row>10</xdr:row>
      <xdr:rowOff>28574</xdr:rowOff>
    </xdr:from>
    <xdr:ext cx="1790700" cy="1200151"/>
    <xdr:pic>
      <xdr:nvPicPr>
        <xdr:cNvPr id="27" name="Picture 26">
          <a:extLst>
            <a:ext uri="{FF2B5EF4-FFF2-40B4-BE49-F238E27FC236}">
              <a16:creationId xmlns:a16="http://schemas.microsoft.com/office/drawing/2014/main" xmlns="" id="{0CACEF3A-FB3C-47F7-B982-651982E6A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9550" y="10896599"/>
          <a:ext cx="1790700" cy="1200151"/>
        </a:xfrm>
        <a:prstGeom prst="rect">
          <a:avLst/>
        </a:prstGeom>
      </xdr:spPr>
    </xdr:pic>
    <xdr:clientData/>
  </xdr:oneCellAnchor>
  <xdr:oneCellAnchor>
    <xdr:from>
      <xdr:col>4</xdr:col>
      <xdr:colOff>19050</xdr:colOff>
      <xdr:row>11</xdr:row>
      <xdr:rowOff>19050</xdr:rowOff>
    </xdr:from>
    <xdr:ext cx="1790700" cy="1200151"/>
    <xdr:pic>
      <xdr:nvPicPr>
        <xdr:cNvPr id="28" name="Picture 27">
          <a:extLst>
            <a:ext uri="{FF2B5EF4-FFF2-40B4-BE49-F238E27FC236}">
              <a16:creationId xmlns:a16="http://schemas.microsoft.com/office/drawing/2014/main" xmlns="" id="{A5A63152-7B09-4876-8732-BF0AA2F41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9550" y="12125325"/>
          <a:ext cx="1790700" cy="1200151"/>
        </a:xfrm>
        <a:prstGeom prst="rect">
          <a:avLst/>
        </a:prstGeom>
      </xdr:spPr>
    </xdr:pic>
    <xdr:clientData/>
  </xdr:oneCellAnchor>
  <xdr:oneCellAnchor>
    <xdr:from>
      <xdr:col>4</xdr:col>
      <xdr:colOff>9525</xdr:colOff>
      <xdr:row>12</xdr:row>
      <xdr:rowOff>28575</xdr:rowOff>
    </xdr:from>
    <xdr:ext cx="1790700" cy="1200151"/>
    <xdr:pic>
      <xdr:nvPicPr>
        <xdr:cNvPr id="29" name="Picture 28">
          <a:extLst>
            <a:ext uri="{FF2B5EF4-FFF2-40B4-BE49-F238E27FC236}">
              <a16:creationId xmlns:a16="http://schemas.microsoft.com/office/drawing/2014/main" xmlns="" id="{EC33AB04-37AC-48BF-9570-9ECF3EF3E3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0025" y="13373100"/>
          <a:ext cx="1790700" cy="1200151"/>
        </a:xfrm>
        <a:prstGeom prst="rect">
          <a:avLst/>
        </a:prstGeom>
      </xdr:spPr>
    </xdr:pic>
    <xdr:clientData/>
  </xdr:oneCellAnchor>
  <xdr:oneCellAnchor>
    <xdr:from>
      <xdr:col>4</xdr:col>
      <xdr:colOff>19050</xdr:colOff>
      <xdr:row>13</xdr:row>
      <xdr:rowOff>28575</xdr:rowOff>
    </xdr:from>
    <xdr:ext cx="1790700" cy="1200151"/>
    <xdr:pic>
      <xdr:nvPicPr>
        <xdr:cNvPr id="30" name="Picture 29">
          <a:extLst>
            <a:ext uri="{FF2B5EF4-FFF2-40B4-BE49-F238E27FC236}">
              <a16:creationId xmlns:a16="http://schemas.microsoft.com/office/drawing/2014/main" xmlns="" id="{BC11D71D-52FE-4BF9-A8CC-F5D03E363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9550" y="14611350"/>
          <a:ext cx="1790700" cy="1200151"/>
        </a:xfrm>
        <a:prstGeom prst="rect">
          <a:avLst/>
        </a:prstGeom>
      </xdr:spPr>
    </xdr:pic>
    <xdr:clientData/>
  </xdr:oneCellAnchor>
  <xdr:oneCellAnchor>
    <xdr:from>
      <xdr:col>4</xdr:col>
      <xdr:colOff>19050</xdr:colOff>
      <xdr:row>14</xdr:row>
      <xdr:rowOff>19049</xdr:rowOff>
    </xdr:from>
    <xdr:ext cx="1771650" cy="1200151"/>
    <xdr:pic>
      <xdr:nvPicPr>
        <xdr:cNvPr id="31" name="Picture 30">
          <a:extLst>
            <a:ext uri="{FF2B5EF4-FFF2-40B4-BE49-F238E27FC236}">
              <a16:creationId xmlns:a16="http://schemas.microsoft.com/office/drawing/2014/main" xmlns="" id="{50454959-A723-4CE9-9B09-7416956D1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9550" y="15849599"/>
          <a:ext cx="1771650" cy="1200151"/>
        </a:xfrm>
        <a:prstGeom prst="rect">
          <a:avLst/>
        </a:prstGeom>
      </xdr:spPr>
    </xdr:pic>
    <xdr:clientData/>
  </xdr:oneCellAnchor>
  <xdr:oneCellAnchor>
    <xdr:from>
      <xdr:col>4</xdr:col>
      <xdr:colOff>85724</xdr:colOff>
      <xdr:row>19</xdr:row>
      <xdr:rowOff>9525</xdr:rowOff>
    </xdr:from>
    <xdr:ext cx="1766676" cy="1295400"/>
    <xdr:pic>
      <xdr:nvPicPr>
        <xdr:cNvPr id="32" name="Picture 31">
          <a:extLst>
            <a:ext uri="{FF2B5EF4-FFF2-40B4-BE49-F238E27FC236}">
              <a16:creationId xmlns:a16="http://schemas.microsoft.com/office/drawing/2014/main" xmlns="" id="{9841DE63-5953-4E4C-A543-24523D7CB5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4" y="22174200"/>
          <a:ext cx="1766676" cy="1295400"/>
        </a:xfrm>
        <a:prstGeom prst="rect">
          <a:avLst/>
        </a:prstGeom>
      </xdr:spPr>
    </xdr:pic>
    <xdr:clientData/>
  </xdr:oneCellAnchor>
  <xdr:oneCellAnchor>
    <xdr:from>
      <xdr:col>4</xdr:col>
      <xdr:colOff>19050</xdr:colOff>
      <xdr:row>21</xdr:row>
      <xdr:rowOff>38100</xdr:rowOff>
    </xdr:from>
    <xdr:ext cx="1771650" cy="1209674"/>
    <xdr:pic>
      <xdr:nvPicPr>
        <xdr:cNvPr id="33" name="Picture 32">
          <a:extLst>
            <a:ext uri="{FF2B5EF4-FFF2-40B4-BE49-F238E27FC236}">
              <a16:creationId xmlns:a16="http://schemas.microsoft.com/office/drawing/2014/main" xmlns="" id="{448C0A8B-35A8-4F3A-B347-BC592815B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9550" y="24812625"/>
          <a:ext cx="1771650" cy="1209674"/>
        </a:xfrm>
        <a:prstGeom prst="rect">
          <a:avLst/>
        </a:prstGeom>
      </xdr:spPr>
    </xdr:pic>
    <xdr:clientData/>
  </xdr:oneCellAnchor>
  <xdr:oneCellAnchor>
    <xdr:from>
      <xdr:col>4</xdr:col>
      <xdr:colOff>19049</xdr:colOff>
      <xdr:row>23</xdr:row>
      <xdr:rowOff>19049</xdr:rowOff>
    </xdr:from>
    <xdr:ext cx="1771651" cy="1228726"/>
    <xdr:pic>
      <xdr:nvPicPr>
        <xdr:cNvPr id="34" name="Picture 33">
          <a:extLst>
            <a:ext uri="{FF2B5EF4-FFF2-40B4-BE49-F238E27FC236}">
              <a16:creationId xmlns:a16="http://schemas.microsoft.com/office/drawing/2014/main" xmlns="" id="{9F065972-3D75-4B72-B376-7C88D3D2B4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9549" y="27317699"/>
          <a:ext cx="1771651" cy="1228726"/>
        </a:xfrm>
        <a:prstGeom prst="rect">
          <a:avLst/>
        </a:prstGeom>
      </xdr:spPr>
    </xdr:pic>
    <xdr:clientData/>
  </xdr:oneCellAnchor>
  <xdr:twoCellAnchor editAs="oneCell">
    <xdr:from>
      <xdr:col>4</xdr:col>
      <xdr:colOff>47625</xdr:colOff>
      <xdr:row>20</xdr:row>
      <xdr:rowOff>28575</xdr:rowOff>
    </xdr:from>
    <xdr:to>
      <xdr:col>4</xdr:col>
      <xdr:colOff>1819276</xdr:colOff>
      <xdr:row>20</xdr:row>
      <xdr:rowOff>1228726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xmlns="" id="{59647768-7CFA-47C4-A2C6-698C96309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8125" y="23536275"/>
          <a:ext cx="1771651" cy="1200151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</xdr:colOff>
      <xdr:row>18</xdr:row>
      <xdr:rowOff>57150</xdr:rowOff>
    </xdr:from>
    <xdr:to>
      <xdr:col>4</xdr:col>
      <xdr:colOff>1838325</xdr:colOff>
      <xdr:row>18</xdr:row>
      <xdr:rowOff>1266824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xmlns="" id="{04E80E1B-58D4-4AFE-AC7F-E3BC039B2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7175" y="20878800"/>
          <a:ext cx="1771650" cy="1209674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22</xdr:row>
      <xdr:rowOff>28575</xdr:rowOff>
    </xdr:from>
    <xdr:to>
      <xdr:col>4</xdr:col>
      <xdr:colOff>1857375</xdr:colOff>
      <xdr:row>22</xdr:row>
      <xdr:rowOff>1209675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xmlns="" id="{12C7084B-38FE-4F5A-9FAA-CBBFB5491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26060400"/>
          <a:ext cx="1771650" cy="1181100"/>
        </a:xfrm>
        <a:prstGeom prst="rect">
          <a:avLst/>
        </a:prstGeom>
      </xdr:spPr>
    </xdr:pic>
    <xdr:clientData/>
  </xdr:twoCellAnchor>
  <xdr:oneCellAnchor>
    <xdr:from>
      <xdr:col>4</xdr:col>
      <xdr:colOff>47625</xdr:colOff>
      <xdr:row>15</xdr:row>
      <xdr:rowOff>28575</xdr:rowOff>
    </xdr:from>
    <xdr:ext cx="1790700" cy="1200151"/>
    <xdr:pic>
      <xdr:nvPicPr>
        <xdr:cNvPr id="38" name="Picture 37">
          <a:extLst>
            <a:ext uri="{FF2B5EF4-FFF2-40B4-BE49-F238E27FC236}">
              <a16:creationId xmlns:a16="http://schemas.microsoft.com/office/drawing/2014/main" xmlns="" id="{0D5D1657-FDA4-467D-82D4-E12F3C144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8125" y="17097375"/>
          <a:ext cx="1790700" cy="1200151"/>
        </a:xfrm>
        <a:prstGeom prst="rect">
          <a:avLst/>
        </a:prstGeom>
      </xdr:spPr>
    </xdr:pic>
    <xdr:clientData/>
  </xdr:oneCellAnchor>
  <xdr:twoCellAnchor editAs="oneCell">
    <xdr:from>
      <xdr:col>3</xdr:col>
      <xdr:colOff>9525</xdr:colOff>
      <xdr:row>18</xdr:row>
      <xdr:rowOff>38100</xdr:rowOff>
    </xdr:from>
    <xdr:to>
      <xdr:col>3</xdr:col>
      <xdr:colOff>1781175</xdr:colOff>
      <xdr:row>18</xdr:row>
      <xdr:rowOff>1247774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xmlns="" id="{828C758F-7A87-45E0-9C2A-BBCEC01335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0275" y="20859750"/>
          <a:ext cx="1771650" cy="1209674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20</xdr:row>
      <xdr:rowOff>28575</xdr:rowOff>
    </xdr:from>
    <xdr:to>
      <xdr:col>3</xdr:col>
      <xdr:colOff>1790701</xdr:colOff>
      <xdr:row>20</xdr:row>
      <xdr:rowOff>1228726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xmlns="" id="{2E940169-8E1E-4FF5-AAEA-8BDF40E10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800" y="23536275"/>
          <a:ext cx="1771651" cy="1200151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22</xdr:row>
      <xdr:rowOff>28575</xdr:rowOff>
    </xdr:from>
    <xdr:to>
      <xdr:col>3</xdr:col>
      <xdr:colOff>1790700</xdr:colOff>
      <xdr:row>22</xdr:row>
      <xdr:rowOff>1209675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xmlns="" id="{9C6BCD48-BD67-44C1-878E-477094D66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800" y="26060400"/>
          <a:ext cx="1771650" cy="1181100"/>
        </a:xfrm>
        <a:prstGeom prst="rect">
          <a:avLst/>
        </a:prstGeom>
      </xdr:spPr>
    </xdr:pic>
    <xdr:clientData/>
  </xdr:twoCellAnchor>
  <xdr:oneCellAnchor>
    <xdr:from>
      <xdr:col>3</xdr:col>
      <xdr:colOff>9525</xdr:colOff>
      <xdr:row>15</xdr:row>
      <xdr:rowOff>19050</xdr:rowOff>
    </xdr:from>
    <xdr:ext cx="1790700" cy="1200151"/>
    <xdr:pic>
      <xdr:nvPicPr>
        <xdr:cNvPr id="42" name="Picture 41">
          <a:extLst>
            <a:ext uri="{FF2B5EF4-FFF2-40B4-BE49-F238E27FC236}">
              <a16:creationId xmlns:a16="http://schemas.microsoft.com/office/drawing/2014/main" xmlns="" id="{47F1A395-8519-4E5B-8070-3F017F361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0275" y="17087850"/>
          <a:ext cx="1790700" cy="1200151"/>
        </a:xfrm>
        <a:prstGeom prst="rect">
          <a:avLst/>
        </a:prstGeom>
      </xdr:spPr>
    </xdr:pic>
    <xdr:clientData/>
  </xdr:oneCellAnchor>
  <xdr:oneCellAnchor>
    <xdr:from>
      <xdr:col>3</xdr:col>
      <xdr:colOff>19050</xdr:colOff>
      <xdr:row>17</xdr:row>
      <xdr:rowOff>28575</xdr:rowOff>
    </xdr:from>
    <xdr:ext cx="1790700" cy="1200151"/>
    <xdr:pic>
      <xdr:nvPicPr>
        <xdr:cNvPr id="43" name="Picture 42">
          <a:extLst>
            <a:ext uri="{FF2B5EF4-FFF2-40B4-BE49-F238E27FC236}">
              <a16:creationId xmlns:a16="http://schemas.microsoft.com/office/drawing/2014/main" xmlns="" id="{BECDC0A9-FCD8-4D07-9615-637D17F524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800" y="19611975"/>
          <a:ext cx="1790700" cy="1200151"/>
        </a:xfrm>
        <a:prstGeom prst="rect">
          <a:avLst/>
        </a:prstGeom>
      </xdr:spPr>
    </xdr:pic>
    <xdr:clientData/>
  </xdr:oneCellAnchor>
  <xdr:twoCellAnchor editAs="oneCell">
    <xdr:from>
      <xdr:col>4</xdr:col>
      <xdr:colOff>57150</xdr:colOff>
      <xdr:row>17</xdr:row>
      <xdr:rowOff>19050</xdr:rowOff>
    </xdr:from>
    <xdr:to>
      <xdr:col>4</xdr:col>
      <xdr:colOff>1828800</xdr:colOff>
      <xdr:row>17</xdr:row>
      <xdr:rowOff>1228724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xmlns="" id="{819B1F48-FAF5-4F05-986C-65E5B1E8A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7650" y="19602450"/>
          <a:ext cx="1771650" cy="1209674"/>
        </a:xfrm>
        <a:prstGeom prst="rect">
          <a:avLst/>
        </a:prstGeom>
      </xdr:spPr>
    </xdr:pic>
    <xdr:clientData/>
  </xdr:twoCellAnchor>
  <xdr:oneCellAnchor>
    <xdr:from>
      <xdr:col>4</xdr:col>
      <xdr:colOff>57150</xdr:colOff>
      <xdr:row>16</xdr:row>
      <xdr:rowOff>19050</xdr:rowOff>
    </xdr:from>
    <xdr:ext cx="1790700" cy="1200151"/>
    <xdr:pic>
      <xdr:nvPicPr>
        <xdr:cNvPr id="45" name="Picture 44">
          <a:extLst>
            <a:ext uri="{FF2B5EF4-FFF2-40B4-BE49-F238E27FC236}">
              <a16:creationId xmlns:a16="http://schemas.microsoft.com/office/drawing/2014/main" xmlns="" id="{8D832904-D99F-41AF-AAD7-3F574C90E8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7650" y="18354675"/>
          <a:ext cx="1790700" cy="120015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hemangi\data\monthly%20portfolios%20with%20ISIN\FY%202020-21\Risk%20O%20Meter\March%2021\Product%20Labelling_Riskometer_CRMF04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ometer"/>
      <sheetName val="Sheet1"/>
    </sheetNames>
    <sheetDataSet>
      <sheetData sheetId="0"/>
      <sheetData sheetId="1">
        <row r="1">
          <cell r="B1" t="str">
            <v>Fund Name</v>
          </cell>
          <cell r="C1" t="str">
            <v>Fund Code</v>
          </cell>
          <cell r="D1" t="str">
            <v>Final Portfolio Risk Score</v>
          </cell>
          <cell r="E1" t="str">
            <v>Riskometer</v>
          </cell>
        </row>
        <row r="2">
          <cell r="B2" t="str">
            <v>CANARA ROBECO CAPITAL PROTECTION ORIENTED FUND– SERIES 10</v>
          </cell>
          <cell r="C2" t="str">
            <v>CANCPT</v>
          </cell>
          <cell r="D2">
            <v>2.35</v>
          </cell>
          <cell r="E2" t="str">
            <v>Moderate</v>
          </cell>
        </row>
        <row r="3">
          <cell r="B3" t="str">
            <v>CANARA ROBECO BLUE CHIP EQUITY FUND</v>
          </cell>
          <cell r="C3" t="str">
            <v>CRBCEF</v>
          </cell>
          <cell r="D3">
            <v>6.5</v>
          </cell>
          <cell r="E3" t="str">
            <v>Very High</v>
          </cell>
        </row>
        <row r="4">
          <cell r="B4" t="str">
            <v>CANARA ROBECO CORPORATE BOND FUND</v>
          </cell>
          <cell r="C4" t="str">
            <v>CRCBF</v>
          </cell>
          <cell r="D4">
            <v>2.0699999999999998</v>
          </cell>
          <cell r="E4" t="str">
            <v>Moderate</v>
          </cell>
        </row>
        <row r="5">
          <cell r="B5" t="str">
            <v>CANARA ROBECO CONSERVATIVE HYBRID FUND</v>
          </cell>
          <cell r="C5" t="str">
            <v>CRCHF</v>
          </cell>
          <cell r="D5">
            <v>2.94</v>
          </cell>
          <cell r="E5" t="str">
            <v>Moderate</v>
          </cell>
        </row>
        <row r="6">
          <cell r="B6" t="str">
            <v>CANARA ROBECO CAPITAL PROTECTION ORIENTED FUND– SERIES 9</v>
          </cell>
          <cell r="C6" t="str">
            <v>CRCPOF9</v>
          </cell>
          <cell r="D6">
            <v>1.1499999999999999</v>
          </cell>
          <cell r="E6" t="str">
            <v>Low to Moderate</v>
          </cell>
        </row>
        <row r="7">
          <cell r="B7" t="str">
            <v>CANARA ROBECO CONSUMER TRENDS FUND</v>
          </cell>
          <cell r="C7" t="str">
            <v>CRCTF</v>
          </cell>
          <cell r="D7">
            <v>6.83</v>
          </cell>
          <cell r="E7" t="str">
            <v>Very High</v>
          </cell>
        </row>
        <row r="8">
          <cell r="B8" t="str">
            <v>CANARA ROBECO DUAL ADVANTAGE FUND - SERIES 1</v>
          </cell>
          <cell r="C8" t="str">
            <v>CRDAF1</v>
          </cell>
          <cell r="D8">
            <v>2.37</v>
          </cell>
          <cell r="E8" t="str">
            <v>Moderate</v>
          </cell>
        </row>
        <row r="9">
          <cell r="B9" t="str">
            <v>CANARA ROBECO DYNAMIC BOND FUND</v>
          </cell>
          <cell r="C9" t="str">
            <v>CRDBF</v>
          </cell>
          <cell r="D9">
            <v>1.92</v>
          </cell>
          <cell r="E9" t="str">
            <v>Low to Moderate</v>
          </cell>
        </row>
        <row r="10">
          <cell r="B10" t="str">
            <v>CANARA ROBECO FLEXICAP FUND</v>
          </cell>
          <cell r="C10" t="str">
            <v>CREDF</v>
          </cell>
          <cell r="D10">
            <v>6.57</v>
          </cell>
          <cell r="E10" t="str">
            <v>Very High</v>
          </cell>
        </row>
        <row r="11">
          <cell r="B11" t="str">
            <v>CANARA ROBECO EMERGING EQUITIES</v>
          </cell>
          <cell r="C11" t="str">
            <v>CREE</v>
          </cell>
          <cell r="D11">
            <v>6.75</v>
          </cell>
          <cell r="E11" t="str">
            <v>Very High</v>
          </cell>
        </row>
        <row r="12">
          <cell r="B12" t="str">
            <v>CANARA ROBECO EQUITY HYBRID FUND</v>
          </cell>
          <cell r="C12" t="str">
            <v>CREHF</v>
          </cell>
          <cell r="D12">
            <v>5.31</v>
          </cell>
          <cell r="E12" t="str">
            <v>Very High</v>
          </cell>
        </row>
        <row r="13">
          <cell r="B13" t="str">
            <v>CANARA ROBECO EQUITY TAX SAVER FUND</v>
          </cell>
          <cell r="C13" t="str">
            <v>CRETSF</v>
          </cell>
          <cell r="D13">
            <v>6.72</v>
          </cell>
          <cell r="E13" t="str">
            <v>Very High</v>
          </cell>
        </row>
        <row r="14">
          <cell r="B14" t="str">
            <v>CANARA ROBECO FIXED MATURITY PLAN SERIES 8</v>
          </cell>
          <cell r="C14" t="str">
            <v>CRFMP8</v>
          </cell>
          <cell r="D14">
            <v>1.48</v>
          </cell>
          <cell r="E14" t="str">
            <v>Low to Moderate</v>
          </cell>
        </row>
        <row r="15">
          <cell r="B15" t="str">
            <v>CANARA ROBECO GILT 1988</v>
          </cell>
          <cell r="C15" t="str">
            <v>CRG1988</v>
          </cell>
          <cell r="D15">
            <v>2.33</v>
          </cell>
          <cell r="E15" t="str">
            <v>Moderate</v>
          </cell>
        </row>
        <row r="16">
          <cell r="B16" t="str">
            <v>CANARA ROBECO GILT FUND</v>
          </cell>
          <cell r="C16" t="str">
            <v>CRGILT</v>
          </cell>
          <cell r="D16">
            <v>2.4</v>
          </cell>
          <cell r="E16" t="str">
            <v>Moderate</v>
          </cell>
        </row>
        <row r="17">
          <cell r="B17" t="str">
            <v>CANARA ROBECO INFRASTRUCTURE</v>
          </cell>
          <cell r="C17" t="str">
            <v>CRI</v>
          </cell>
          <cell r="D17">
            <v>7.06</v>
          </cell>
          <cell r="E17" t="str">
            <v>Very High</v>
          </cell>
        </row>
        <row r="18">
          <cell r="B18" t="str">
            <v>CANARA ROBECO INCOME FUND</v>
          </cell>
          <cell r="C18" t="str">
            <v>CRINC</v>
          </cell>
          <cell r="D18">
            <v>1.99</v>
          </cell>
          <cell r="E18" t="str">
            <v>Low to Moderate</v>
          </cell>
        </row>
        <row r="19">
          <cell r="B19" t="str">
            <v>CANARA ROBECO LIQUID FUND</v>
          </cell>
          <cell r="C19" t="str">
            <v>CRL</v>
          </cell>
          <cell r="D19">
            <v>1.3</v>
          </cell>
          <cell r="E19" t="str">
            <v>Low to Moderate</v>
          </cell>
        </row>
        <row r="20">
          <cell r="B20" t="str">
            <v>CANARA ROBECO OVERNIGHT FUND</v>
          </cell>
          <cell r="C20" t="str">
            <v>CROF</v>
          </cell>
          <cell r="D20">
            <v>1</v>
          </cell>
          <cell r="E20" t="str">
            <v>Low</v>
          </cell>
        </row>
        <row r="21">
          <cell r="B21" t="str">
            <v>CANARA ROBECO SMALL CAP FUND</v>
          </cell>
          <cell r="C21" t="str">
            <v>CRSCF</v>
          </cell>
          <cell r="D21">
            <v>7.69</v>
          </cell>
          <cell r="E21" t="str">
            <v>Very High</v>
          </cell>
        </row>
        <row r="22">
          <cell r="B22" t="str">
            <v>CANARA ROBECO SHORT DURATION FUND</v>
          </cell>
          <cell r="C22" t="str">
            <v>CRSDF</v>
          </cell>
          <cell r="D22">
            <v>1.75</v>
          </cell>
          <cell r="E22" t="str">
            <v>Low to Moderate</v>
          </cell>
        </row>
        <row r="23">
          <cell r="B23" t="str">
            <v>CANARA ROBECO SAVINGS FUND</v>
          </cell>
          <cell r="C23" t="str">
            <v>CRSF</v>
          </cell>
          <cell r="D23">
            <v>1.43</v>
          </cell>
          <cell r="E23" t="str">
            <v>Low to Moderate</v>
          </cell>
        </row>
        <row r="24">
          <cell r="B24" t="str">
            <v>CANARA ROBECO ULTRA SHORT TERM FUND</v>
          </cell>
          <cell r="C24" t="str">
            <v>CRUSTF</v>
          </cell>
          <cell r="D24">
            <v>1.23</v>
          </cell>
          <cell r="E24" t="str">
            <v>Low to Moderate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Normal="100" workbookViewId="0">
      <selection activeCell="C7" sqref="C7"/>
    </sheetView>
  </sheetViews>
  <sheetFormatPr defaultRowHeight="12.75" x14ac:dyDescent="0.2"/>
  <cols>
    <col min="1" max="1" width="7.7109375" style="78" customWidth="1"/>
    <col min="2" max="2" width="32.28515625" style="79" customWidth="1"/>
    <col min="3" max="3" width="50" style="69" customWidth="1"/>
    <col min="4" max="4" width="27.140625" style="69" customWidth="1"/>
    <col min="5" max="5" width="28.85546875" style="69" customWidth="1"/>
    <col min="6" max="6" width="24.5703125" style="68" customWidth="1"/>
    <col min="7" max="16384" width="9.140625" style="69"/>
  </cols>
  <sheetData>
    <row r="1" spans="1:6" ht="19.5" x14ac:dyDescent="0.25">
      <c r="A1" s="80" t="s">
        <v>799</v>
      </c>
      <c r="B1" s="80"/>
      <c r="C1" s="80"/>
      <c r="D1" s="80"/>
      <c r="E1" s="80"/>
    </row>
    <row r="2" spans="1:6" ht="30" x14ac:dyDescent="0.2">
      <c r="A2" s="70" t="s">
        <v>800</v>
      </c>
      <c r="B2" s="70" t="s">
        <v>801</v>
      </c>
      <c r="C2" s="71" t="s">
        <v>802</v>
      </c>
      <c r="D2" s="70" t="s">
        <v>803</v>
      </c>
      <c r="E2" s="70" t="s">
        <v>804</v>
      </c>
      <c r="F2" s="68" t="s">
        <v>805</v>
      </c>
    </row>
    <row r="3" spans="1:6" ht="99" customHeight="1" x14ac:dyDescent="0.2">
      <c r="A3" s="72">
        <v>1</v>
      </c>
      <c r="B3" s="73" t="s">
        <v>12</v>
      </c>
      <c r="C3" s="73" t="s">
        <v>806</v>
      </c>
      <c r="D3" s="74"/>
      <c r="E3" s="74"/>
      <c r="F3" s="68" t="str">
        <f>VLOOKUP(B3,[1]Sheet1!B:E,4,0)</f>
        <v>Very High</v>
      </c>
    </row>
    <row r="4" spans="1:6" ht="100.5" customHeight="1" x14ac:dyDescent="0.2">
      <c r="A4" s="72">
        <v>2</v>
      </c>
      <c r="B4" s="73" t="s">
        <v>8</v>
      </c>
      <c r="C4" s="73" t="s">
        <v>807</v>
      </c>
      <c r="D4" s="74"/>
      <c r="E4" s="74"/>
      <c r="F4" s="68" t="str">
        <f>VLOOKUP(B4,[1]Sheet1!B:E,4,0)</f>
        <v>Very High</v>
      </c>
    </row>
    <row r="5" spans="1:6" ht="104.25" customHeight="1" x14ac:dyDescent="0.2">
      <c r="A5" s="72">
        <v>3</v>
      </c>
      <c r="B5" s="73" t="s">
        <v>10</v>
      </c>
      <c r="C5" s="73" t="s">
        <v>808</v>
      </c>
      <c r="D5" s="74"/>
      <c r="E5" s="74"/>
      <c r="F5" s="68" t="str">
        <f>VLOOKUP(B5,[1]Sheet1!B:E,4,0)</f>
        <v>Very High</v>
      </c>
    </row>
    <row r="6" spans="1:6" ht="103.5" customHeight="1" x14ac:dyDescent="0.2">
      <c r="A6" s="72">
        <v>4</v>
      </c>
      <c r="B6" s="73" t="s">
        <v>9</v>
      </c>
      <c r="C6" s="73" t="s">
        <v>809</v>
      </c>
      <c r="D6" s="74"/>
      <c r="E6" s="74"/>
      <c r="F6" s="68" t="str">
        <f>VLOOKUP(B6,[1]Sheet1!B:E,4,0)</f>
        <v>Very High</v>
      </c>
    </row>
    <row r="7" spans="1:6" ht="103.5" customHeight="1" x14ac:dyDescent="0.2">
      <c r="A7" s="72">
        <v>5</v>
      </c>
      <c r="B7" s="73" t="s">
        <v>13</v>
      </c>
      <c r="C7" s="73" t="s">
        <v>810</v>
      </c>
      <c r="D7" s="74"/>
      <c r="E7" s="74"/>
      <c r="F7" s="68" t="str">
        <f>VLOOKUP(B7,[1]Sheet1!B:E,4,0)</f>
        <v>Very High</v>
      </c>
    </row>
    <row r="8" spans="1:6" ht="99" customHeight="1" x14ac:dyDescent="0.2">
      <c r="A8" s="72">
        <v>6</v>
      </c>
      <c r="B8" s="73" t="s">
        <v>7</v>
      </c>
      <c r="C8" s="73" t="s">
        <v>811</v>
      </c>
      <c r="D8" s="74"/>
      <c r="E8" s="74"/>
      <c r="F8" s="68" t="str">
        <f>VLOOKUP(B8,[1]Sheet1!B:E,4,0)</f>
        <v>Very High</v>
      </c>
    </row>
    <row r="9" spans="1:6" ht="98.25" customHeight="1" x14ac:dyDescent="0.2">
      <c r="A9" s="72">
        <v>7</v>
      </c>
      <c r="B9" s="73" t="s">
        <v>11</v>
      </c>
      <c r="C9" s="73" t="s">
        <v>812</v>
      </c>
      <c r="D9" s="74"/>
      <c r="E9" s="74"/>
      <c r="F9" s="68" t="str">
        <f>VLOOKUP(B9,[1]Sheet1!B:E,4,0)</f>
        <v>Very High</v>
      </c>
    </row>
    <row r="10" spans="1:6" ht="98.25" customHeight="1" x14ac:dyDescent="0.2">
      <c r="A10" s="72">
        <v>8</v>
      </c>
      <c r="B10" s="73" t="s">
        <v>23</v>
      </c>
      <c r="C10" s="73" t="s">
        <v>813</v>
      </c>
      <c r="D10" s="75"/>
      <c r="E10" s="75"/>
      <c r="F10" s="68" t="str">
        <f>VLOOKUP(B10,[1]Sheet1!B:E,4,0)</f>
        <v>Low</v>
      </c>
    </row>
    <row r="11" spans="1:6" ht="97.5" customHeight="1" x14ac:dyDescent="0.2">
      <c r="A11" s="72">
        <v>9</v>
      </c>
      <c r="B11" s="73" t="s">
        <v>21</v>
      </c>
      <c r="C11" s="73" t="s">
        <v>814</v>
      </c>
      <c r="D11" s="74"/>
      <c r="E11" s="74"/>
      <c r="F11" s="68" t="str">
        <f>VLOOKUP(B11,[1]Sheet1!B:E,4,0)</f>
        <v>Low to Moderate</v>
      </c>
    </row>
    <row r="12" spans="1:6" ht="97.5" customHeight="1" x14ac:dyDescent="0.2">
      <c r="A12" s="72">
        <v>10</v>
      </c>
      <c r="B12" s="73" t="s">
        <v>22</v>
      </c>
      <c r="C12" s="73" t="s">
        <v>815</v>
      </c>
      <c r="D12" s="74"/>
      <c r="E12" s="74"/>
      <c r="F12" s="68" t="str">
        <f>VLOOKUP(B12,[1]Sheet1!B:E,4,0)</f>
        <v>Low to Moderate</v>
      </c>
    </row>
    <row r="13" spans="1:6" ht="97.5" customHeight="1" x14ac:dyDescent="0.2">
      <c r="A13" s="72">
        <v>11</v>
      </c>
      <c r="B13" s="73" t="s">
        <v>18</v>
      </c>
      <c r="C13" s="73" t="s">
        <v>816</v>
      </c>
      <c r="D13" s="74"/>
      <c r="E13" s="74"/>
      <c r="F13" s="68" t="str">
        <f>VLOOKUP(B13,[1]Sheet1!B:E,4,0)</f>
        <v>Low to Moderate</v>
      </c>
    </row>
    <row r="14" spans="1:6" ht="98.25" customHeight="1" x14ac:dyDescent="0.2">
      <c r="A14" s="72">
        <v>12</v>
      </c>
      <c r="B14" s="73" t="s">
        <v>24</v>
      </c>
      <c r="C14" s="73" t="s">
        <v>817</v>
      </c>
      <c r="D14" s="74"/>
      <c r="E14" s="74"/>
      <c r="F14" s="68" t="str">
        <f>VLOOKUP(B14,[1]Sheet1!B:E,4,0)</f>
        <v>Low to Moderate</v>
      </c>
    </row>
    <row r="15" spans="1:6" ht="97.5" customHeight="1" x14ac:dyDescent="0.2">
      <c r="A15" s="72">
        <v>13</v>
      </c>
      <c r="B15" s="73" t="s">
        <v>25</v>
      </c>
      <c r="C15" s="73" t="s">
        <v>818</v>
      </c>
      <c r="D15" s="75"/>
      <c r="E15" s="75"/>
      <c r="F15" s="68" t="str">
        <f>VLOOKUP(B15,[1]Sheet1!B:E,4,0)</f>
        <v>Moderate</v>
      </c>
    </row>
    <row r="16" spans="1:6" ht="99.75" customHeight="1" x14ac:dyDescent="0.2">
      <c r="A16" s="72">
        <v>14</v>
      </c>
      <c r="B16" s="73" t="s">
        <v>15</v>
      </c>
      <c r="C16" s="73" t="s">
        <v>819</v>
      </c>
      <c r="D16" s="75"/>
      <c r="E16" s="75"/>
      <c r="F16" s="68" t="str">
        <f>VLOOKUP(B16,[1]Sheet1!B:E,4,0)</f>
        <v>Low to Moderate</v>
      </c>
    </row>
    <row r="17" spans="1:6" ht="98.25" customHeight="1" x14ac:dyDescent="0.2">
      <c r="A17" s="72">
        <v>15</v>
      </c>
      <c r="B17" s="76" t="s">
        <v>17</v>
      </c>
      <c r="C17" s="73" t="s">
        <v>820</v>
      </c>
      <c r="D17" s="75"/>
      <c r="E17" s="75"/>
      <c r="F17" s="77" t="str">
        <f>VLOOKUP(B17,[1]Sheet1!B:E,4,0)</f>
        <v>Low to Moderate</v>
      </c>
    </row>
    <row r="18" spans="1:6" ht="97.5" customHeight="1" x14ac:dyDescent="0.2">
      <c r="A18" s="72">
        <v>16</v>
      </c>
      <c r="B18" s="76" t="s">
        <v>16</v>
      </c>
      <c r="C18" s="73" t="s">
        <v>821</v>
      </c>
      <c r="D18" s="75"/>
      <c r="E18" s="75"/>
      <c r="F18" s="77" t="str">
        <f>VLOOKUP(B18,[1]Sheet1!B:E,4,0)</f>
        <v>Moderate</v>
      </c>
    </row>
    <row r="19" spans="1:6" ht="105.75" customHeight="1" x14ac:dyDescent="0.2">
      <c r="A19" s="72">
        <v>17</v>
      </c>
      <c r="B19" s="73" t="s">
        <v>19</v>
      </c>
      <c r="C19" s="73" t="s">
        <v>822</v>
      </c>
      <c r="D19" s="75"/>
      <c r="E19" s="75"/>
      <c r="F19" s="68" t="str">
        <f>VLOOKUP(B19,[1]Sheet1!B:E,4,0)</f>
        <v>Moderate</v>
      </c>
    </row>
    <row r="20" spans="1:6" ht="105.75" customHeight="1" x14ac:dyDescent="0.2">
      <c r="A20" s="72">
        <v>18</v>
      </c>
      <c r="B20" s="73" t="s">
        <v>14</v>
      </c>
      <c r="C20" s="73" t="s">
        <v>823</v>
      </c>
      <c r="D20" s="74"/>
      <c r="E20" s="74"/>
      <c r="F20" s="68" t="str">
        <f>VLOOKUP(B20,[1]Sheet1!B:E,4,0)</f>
        <v>Very High</v>
      </c>
    </row>
    <row r="21" spans="1:6" ht="99.75" customHeight="1" x14ac:dyDescent="0.2">
      <c r="A21" s="72">
        <v>19</v>
      </c>
      <c r="B21" s="73" t="s">
        <v>824</v>
      </c>
      <c r="C21" s="73" t="s">
        <v>825</v>
      </c>
      <c r="D21" s="74"/>
      <c r="E21" s="74"/>
      <c r="F21" s="68" t="str">
        <f>VLOOKUP(B21,[1]Sheet1!B:E,4,0)</f>
        <v>Low to Moderate</v>
      </c>
    </row>
    <row r="22" spans="1:6" ht="99" customHeight="1" x14ac:dyDescent="0.2">
      <c r="A22" s="72">
        <v>20</v>
      </c>
      <c r="B22" s="73" t="s">
        <v>826</v>
      </c>
      <c r="C22" s="73" t="s">
        <v>825</v>
      </c>
      <c r="D22" s="74"/>
      <c r="E22" s="74"/>
      <c r="F22" s="68" t="str">
        <f>VLOOKUP(B22,[1]Sheet1!B:E,4,0)</f>
        <v>Moderate</v>
      </c>
    </row>
    <row r="23" spans="1:6" ht="99.75" customHeight="1" x14ac:dyDescent="0.2">
      <c r="A23" s="72">
        <v>21</v>
      </c>
      <c r="B23" s="73" t="s">
        <v>27</v>
      </c>
      <c r="C23" s="73" t="s">
        <v>827</v>
      </c>
      <c r="D23" s="74"/>
      <c r="E23" s="74"/>
      <c r="F23" s="68" t="str">
        <f>VLOOKUP(B23,[1]Sheet1!B:E,4,0)</f>
        <v>Moderate</v>
      </c>
    </row>
    <row r="24" spans="1:6" ht="99.75" customHeight="1" x14ac:dyDescent="0.2">
      <c r="A24" s="72">
        <v>22</v>
      </c>
      <c r="B24" s="73" t="s">
        <v>28</v>
      </c>
      <c r="C24" s="73" t="s">
        <v>828</v>
      </c>
      <c r="D24" s="74"/>
      <c r="E24" s="74"/>
      <c r="F24" s="68" t="str">
        <f>VLOOKUP(B24,[1]Sheet1!B:E,4,0)</f>
        <v>Low to Moderate</v>
      </c>
    </row>
    <row r="25" spans="1:6" ht="33.75" customHeight="1" x14ac:dyDescent="0.2">
      <c r="A25" s="81" t="s">
        <v>829</v>
      </c>
      <c r="B25" s="82"/>
      <c r="C25" s="82"/>
      <c r="D25" s="82"/>
      <c r="E25" s="82"/>
    </row>
    <row r="26" spans="1:6" ht="22.5" customHeight="1" x14ac:dyDescent="0.2">
      <c r="A26" s="83" t="s">
        <v>830</v>
      </c>
      <c r="B26" s="84"/>
      <c r="C26" s="84"/>
      <c r="D26" s="84"/>
      <c r="E26" s="84"/>
    </row>
    <row r="28" spans="1:6" x14ac:dyDescent="0.2">
      <c r="A28" s="85"/>
      <c r="B28" s="85"/>
      <c r="C28" s="85"/>
      <c r="D28" s="85"/>
    </row>
    <row r="29" spans="1:6" x14ac:dyDescent="0.2">
      <c r="A29" s="85"/>
      <c r="B29" s="85"/>
      <c r="C29" s="85"/>
      <c r="D29" s="85"/>
    </row>
  </sheetData>
  <mergeCells count="5">
    <mergeCell ref="A1:E1"/>
    <mergeCell ref="A25:E25"/>
    <mergeCell ref="A26:E26"/>
    <mergeCell ref="A28:D28"/>
    <mergeCell ref="A29:D29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topLeftCell="A2" workbookViewId="0">
      <selection activeCell="B1" sqref="B1:H1"/>
    </sheetView>
  </sheetViews>
  <sheetFormatPr defaultRowHeight="12" x14ac:dyDescent="0.2"/>
  <cols>
    <col min="1" max="1" width="9.140625" style="1"/>
    <col min="2" max="2" width="57.140625" style="1" bestFit="1" customWidth="1"/>
    <col min="3" max="3" width="13.42578125" style="1" bestFit="1" customWidth="1"/>
    <col min="4" max="4" width="22.28515625" style="1" bestFit="1" customWidth="1"/>
    <col min="5" max="5" width="18.28515625" style="12" bestFit="1" customWidth="1"/>
    <col min="6" max="6" width="15.28515625" style="13" bestFit="1" customWidth="1"/>
    <col min="7" max="7" width="7.42578125" style="13" bestFit="1" customWidth="1"/>
    <col min="8" max="8" width="6.5703125" style="13" bestFit="1" customWidth="1"/>
    <col min="9" max="16384" width="9.140625" style="1"/>
  </cols>
  <sheetData>
    <row r="1" spans="2:10" ht="21" customHeight="1" x14ac:dyDescent="0.2">
      <c r="B1" s="86" t="s">
        <v>15</v>
      </c>
      <c r="C1" s="87"/>
      <c r="D1" s="87"/>
      <c r="E1" s="87"/>
      <c r="F1" s="87"/>
      <c r="G1" s="87"/>
      <c r="H1" s="87"/>
    </row>
    <row r="3" spans="2:10" ht="16.5" thickBot="1" x14ac:dyDescent="0.25">
      <c r="B3" s="2" t="s">
        <v>831</v>
      </c>
      <c r="C3" s="3"/>
      <c r="D3" s="4"/>
      <c r="E3" s="5"/>
      <c r="F3" s="6"/>
      <c r="G3" s="6"/>
    </row>
    <row r="4" spans="2:10" ht="24" x14ac:dyDescent="0.2">
      <c r="B4" s="7" t="s">
        <v>0</v>
      </c>
      <c r="C4" s="8" t="s">
        <v>1</v>
      </c>
      <c r="D4" s="8" t="s">
        <v>5</v>
      </c>
      <c r="E4" s="9" t="s">
        <v>2</v>
      </c>
      <c r="F4" s="10" t="s">
        <v>3</v>
      </c>
      <c r="G4" s="11" t="s">
        <v>4</v>
      </c>
      <c r="H4" s="11" t="s">
        <v>6</v>
      </c>
    </row>
    <row r="5" spans="2:10" x14ac:dyDescent="0.2">
      <c r="B5" s="58" t="s">
        <v>359</v>
      </c>
      <c r="C5" s="18"/>
      <c r="D5" s="18"/>
      <c r="E5" s="19"/>
      <c r="F5" s="20"/>
      <c r="G5" s="20"/>
      <c r="H5" s="20"/>
    </row>
    <row r="6" spans="2:10" x14ac:dyDescent="0.2">
      <c r="B6" s="47" t="s">
        <v>31</v>
      </c>
      <c r="C6" s="23"/>
      <c r="D6" s="23"/>
      <c r="E6" s="24"/>
      <c r="F6" s="25"/>
      <c r="G6" s="25"/>
      <c r="H6" s="25"/>
    </row>
    <row r="7" spans="2:10" x14ac:dyDescent="0.2">
      <c r="B7" s="23" t="s">
        <v>370</v>
      </c>
      <c r="C7" s="23" t="s">
        <v>371</v>
      </c>
      <c r="D7" s="23" t="s">
        <v>365</v>
      </c>
      <c r="E7" s="28">
        <v>50</v>
      </c>
      <c r="F7" s="25">
        <v>519.51</v>
      </c>
      <c r="G7" s="25">
        <v>4.57</v>
      </c>
      <c r="H7" s="25">
        <v>4.8099999999999996</v>
      </c>
    </row>
    <row r="8" spans="2:10" x14ac:dyDescent="0.2">
      <c r="B8" s="23" t="s">
        <v>478</v>
      </c>
      <c r="C8" s="23" t="s">
        <v>479</v>
      </c>
      <c r="D8" s="23" t="s">
        <v>362</v>
      </c>
      <c r="E8" s="28">
        <v>50</v>
      </c>
      <c r="F8" s="25">
        <v>518.92999999999995</v>
      </c>
      <c r="G8" s="25">
        <v>4.5599999999999996</v>
      </c>
      <c r="H8" s="25">
        <v>3.99</v>
      </c>
    </row>
    <row r="9" spans="2:10" x14ac:dyDescent="0.2">
      <c r="B9" s="30" t="s">
        <v>116</v>
      </c>
      <c r="C9" s="30"/>
      <c r="D9" s="30"/>
      <c r="E9" s="31"/>
      <c r="F9" s="32">
        <f>SUM(F6:F8)</f>
        <v>1038.44</v>
      </c>
      <c r="G9" s="32">
        <f>SUM(G6:G8)</f>
        <v>9.129999999999999</v>
      </c>
      <c r="H9" s="48"/>
      <c r="I9" s="14"/>
      <c r="J9" s="14"/>
    </row>
    <row r="10" spans="2:10" x14ac:dyDescent="0.2">
      <c r="B10" s="49" t="s">
        <v>117</v>
      </c>
      <c r="C10" s="49"/>
      <c r="D10" s="49"/>
      <c r="E10" s="50"/>
      <c r="F10" s="51">
        <f>F9</f>
        <v>1038.44</v>
      </c>
      <c r="G10" s="51">
        <f>G9</f>
        <v>9.129999999999999</v>
      </c>
      <c r="H10" s="51"/>
      <c r="I10" s="14"/>
      <c r="J10" s="14"/>
    </row>
    <row r="11" spans="2:10" x14ac:dyDescent="0.2">
      <c r="B11" s="47" t="s">
        <v>436</v>
      </c>
      <c r="C11" s="23"/>
      <c r="D11" s="23"/>
      <c r="E11" s="24"/>
      <c r="F11" s="25"/>
      <c r="G11" s="25"/>
      <c r="H11" s="25"/>
    </row>
    <row r="12" spans="2:10" x14ac:dyDescent="0.2">
      <c r="B12" s="23" t="s">
        <v>437</v>
      </c>
      <c r="C12" s="23" t="s">
        <v>438</v>
      </c>
      <c r="D12" s="23" t="s">
        <v>439</v>
      </c>
      <c r="E12" s="28">
        <v>4000000</v>
      </c>
      <c r="F12" s="25">
        <v>4032.34</v>
      </c>
      <c r="G12" s="25">
        <v>35.46</v>
      </c>
      <c r="H12" s="25">
        <v>3.34</v>
      </c>
    </row>
    <row r="13" spans="2:10" x14ac:dyDescent="0.2">
      <c r="B13" s="23" t="s">
        <v>480</v>
      </c>
      <c r="C13" s="23" t="s">
        <v>481</v>
      </c>
      <c r="D13" s="23" t="s">
        <v>439</v>
      </c>
      <c r="E13" s="28">
        <v>2500000</v>
      </c>
      <c r="F13" s="25">
        <v>2517.06</v>
      </c>
      <c r="G13" s="25">
        <v>22.13</v>
      </c>
      <c r="H13" s="25">
        <v>3.25</v>
      </c>
    </row>
    <row r="14" spans="2:10" x14ac:dyDescent="0.2">
      <c r="B14" s="23" t="s">
        <v>482</v>
      </c>
      <c r="C14" s="23" t="s">
        <v>483</v>
      </c>
      <c r="D14" s="23" t="s">
        <v>439</v>
      </c>
      <c r="E14" s="28">
        <v>1350000</v>
      </c>
      <c r="F14" s="25">
        <v>1412.68</v>
      </c>
      <c r="G14" s="25">
        <v>12.42</v>
      </c>
      <c r="H14" s="25">
        <v>6.31</v>
      </c>
    </row>
    <row r="15" spans="2:10" x14ac:dyDescent="0.2">
      <c r="B15" s="23" t="s">
        <v>484</v>
      </c>
      <c r="C15" s="23" t="s">
        <v>485</v>
      </c>
      <c r="D15" s="23" t="s">
        <v>439</v>
      </c>
      <c r="E15" s="28">
        <v>600000</v>
      </c>
      <c r="F15" s="25">
        <v>643.77</v>
      </c>
      <c r="G15" s="25">
        <v>5.66</v>
      </c>
      <c r="H15" s="25">
        <v>6.68</v>
      </c>
    </row>
    <row r="16" spans="2:10" x14ac:dyDescent="0.2">
      <c r="B16" s="23" t="s">
        <v>470</v>
      </c>
      <c r="C16" s="23" t="s">
        <v>471</v>
      </c>
      <c r="D16" s="23" t="s">
        <v>439</v>
      </c>
      <c r="E16" s="28">
        <v>600000</v>
      </c>
      <c r="F16" s="25">
        <v>627.72</v>
      </c>
      <c r="G16" s="25">
        <v>5.52</v>
      </c>
      <c r="H16" s="25">
        <v>6.35</v>
      </c>
    </row>
    <row r="17" spans="2:10" x14ac:dyDescent="0.2">
      <c r="B17" s="23" t="s">
        <v>486</v>
      </c>
      <c r="C17" s="23" t="s">
        <v>487</v>
      </c>
      <c r="D17" s="23" t="s">
        <v>439</v>
      </c>
      <c r="E17" s="28">
        <v>500000</v>
      </c>
      <c r="F17" s="25">
        <v>510.63</v>
      </c>
      <c r="G17" s="25">
        <v>4.49</v>
      </c>
      <c r="H17" s="25">
        <v>6.47</v>
      </c>
    </row>
    <row r="18" spans="2:10" x14ac:dyDescent="0.2">
      <c r="B18" s="52" t="s">
        <v>488</v>
      </c>
      <c r="C18" s="52" t="s">
        <v>489</v>
      </c>
      <c r="D18" s="52" t="s">
        <v>439</v>
      </c>
      <c r="E18" s="53">
        <v>23200</v>
      </c>
      <c r="F18" s="54">
        <v>23.43</v>
      </c>
      <c r="G18" s="54">
        <v>0.21</v>
      </c>
      <c r="H18" s="54">
        <v>6.55</v>
      </c>
    </row>
    <row r="19" spans="2:10" x14ac:dyDescent="0.2">
      <c r="B19" s="55" t="s">
        <v>117</v>
      </c>
      <c r="C19" s="55"/>
      <c r="D19" s="55"/>
      <c r="E19" s="56"/>
      <c r="F19" s="57">
        <f>SUM(F12:F18)</f>
        <v>9767.6299999999992</v>
      </c>
      <c r="G19" s="57">
        <f>SUM(G12:G18)</f>
        <v>85.889999999999986</v>
      </c>
      <c r="H19" s="57"/>
      <c r="I19" s="14"/>
      <c r="J19" s="14"/>
    </row>
    <row r="20" spans="2:10" x14ac:dyDescent="0.2">
      <c r="B20" s="47" t="s">
        <v>118</v>
      </c>
      <c r="C20" s="23"/>
      <c r="D20" s="23"/>
      <c r="E20" s="24"/>
      <c r="F20" s="25"/>
      <c r="G20" s="25"/>
      <c r="H20" s="25"/>
    </row>
    <row r="21" spans="2:10" x14ac:dyDescent="0.2">
      <c r="B21" s="23" t="s">
        <v>118</v>
      </c>
      <c r="C21" s="23"/>
      <c r="D21" s="23"/>
      <c r="E21" s="24"/>
      <c r="F21" s="25">
        <v>4456.37</v>
      </c>
      <c r="G21" s="25">
        <v>39.18</v>
      </c>
      <c r="H21" s="25"/>
    </row>
    <row r="22" spans="2:10" x14ac:dyDescent="0.2">
      <c r="B22" s="30" t="s">
        <v>116</v>
      </c>
      <c r="C22" s="30"/>
      <c r="D22" s="30"/>
      <c r="E22" s="31"/>
      <c r="F22" s="32">
        <f>SUM(F20:F21)</f>
        <v>4456.37</v>
      </c>
      <c r="G22" s="32">
        <f>SUM(G20:G21)</f>
        <v>39.18</v>
      </c>
      <c r="H22" s="48"/>
      <c r="I22" s="14"/>
      <c r="J22" s="14"/>
    </row>
    <row r="23" spans="2:10" x14ac:dyDescent="0.2">
      <c r="B23" s="34" t="s">
        <v>117</v>
      </c>
      <c r="C23" s="34"/>
      <c r="D23" s="34"/>
      <c r="E23" s="35"/>
      <c r="F23" s="36">
        <f>F22</f>
        <v>4456.37</v>
      </c>
      <c r="G23" s="36">
        <f>G22</f>
        <v>39.18</v>
      </c>
      <c r="H23" s="36"/>
      <c r="I23" s="14"/>
      <c r="J23" s="14"/>
    </row>
    <row r="24" spans="2:10" x14ac:dyDescent="0.2">
      <c r="B24" s="44" t="s">
        <v>120</v>
      </c>
      <c r="C24" s="44"/>
      <c r="D24" s="44"/>
      <c r="E24" s="45"/>
      <c r="F24" s="16">
        <f>F25-(+F10+F19+F23)</f>
        <v>-3890.409999999998</v>
      </c>
      <c r="G24" s="16">
        <f>G25-(+G10+G19+G23)</f>
        <v>-34.199999999999989</v>
      </c>
      <c r="H24" s="16"/>
      <c r="I24" s="14"/>
      <c r="J24" s="14"/>
    </row>
    <row r="25" spans="2:10" x14ac:dyDescent="0.2">
      <c r="B25" s="44" t="s">
        <v>119</v>
      </c>
      <c r="C25" s="44"/>
      <c r="D25" s="44"/>
      <c r="E25" s="45"/>
      <c r="F25" s="16">
        <v>11372.03</v>
      </c>
      <c r="G25" s="16">
        <v>100</v>
      </c>
      <c r="H25" s="16"/>
      <c r="I25" s="14"/>
      <c r="J25" s="14"/>
    </row>
    <row r="27" spans="2:10" x14ac:dyDescent="0.2">
      <c r="B27" s="14" t="s">
        <v>778</v>
      </c>
    </row>
    <row r="28" spans="2:10" x14ac:dyDescent="0.2">
      <c r="B28" s="14"/>
    </row>
  </sheetData>
  <mergeCells count="1">
    <mergeCell ref="B1:H1"/>
  </mergeCells>
  <pageMargins left="0.7" right="0.7" top="0.75" bottom="0.75" header="0.3" footer="0.3"/>
  <pageSetup paperSize="9" orientation="portrait" r:id="rId1"/>
  <headerFooter>
    <oddFooter>&amp;R&amp;1#&amp;"Calibri"&amp;10&amp;KFF0000|PUBLIC|</oddFooter>
    <evenFooter>&amp;LPUBLIC</evenFooter>
    <firstFooter>&amp;LPUBLIC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workbookViewId="0"/>
  </sheetViews>
  <sheetFormatPr defaultRowHeight="12" x14ac:dyDescent="0.2"/>
  <cols>
    <col min="1" max="1" width="9.140625" style="1"/>
    <col min="2" max="2" width="59.28515625" style="1" bestFit="1" customWidth="1"/>
    <col min="3" max="3" width="12.7109375" style="1" bestFit="1" customWidth="1"/>
    <col min="4" max="4" width="22.28515625" style="1" bestFit="1" customWidth="1"/>
    <col min="5" max="5" width="18.28515625" style="12" bestFit="1" customWidth="1"/>
    <col min="6" max="6" width="15.28515625" style="13" bestFit="1" customWidth="1"/>
    <col min="7" max="7" width="7.42578125" style="13" bestFit="1" customWidth="1"/>
    <col min="8" max="8" width="6.5703125" style="13" bestFit="1" customWidth="1"/>
    <col min="9" max="16384" width="9.140625" style="1"/>
  </cols>
  <sheetData>
    <row r="1" spans="2:10" ht="21" customHeight="1" x14ac:dyDescent="0.2">
      <c r="B1" s="86" t="s">
        <v>16</v>
      </c>
      <c r="C1" s="87"/>
      <c r="D1" s="87"/>
      <c r="E1" s="87"/>
      <c r="F1" s="87"/>
      <c r="G1" s="87"/>
      <c r="H1" s="87"/>
    </row>
    <row r="3" spans="2:10" ht="16.5" thickBot="1" x14ac:dyDescent="0.25">
      <c r="B3" s="2" t="s">
        <v>831</v>
      </c>
      <c r="C3" s="3"/>
      <c r="D3" s="4"/>
      <c r="E3" s="5"/>
      <c r="F3" s="6"/>
      <c r="G3" s="6"/>
    </row>
    <row r="4" spans="2:10" ht="24" x14ac:dyDescent="0.2">
      <c r="B4" s="7" t="s">
        <v>0</v>
      </c>
      <c r="C4" s="8" t="s">
        <v>1</v>
      </c>
      <c r="D4" s="8" t="s">
        <v>5</v>
      </c>
      <c r="E4" s="9" t="s">
        <v>2</v>
      </c>
      <c r="F4" s="10" t="s">
        <v>3</v>
      </c>
      <c r="G4" s="11" t="s">
        <v>4</v>
      </c>
      <c r="H4" s="11" t="s">
        <v>6</v>
      </c>
    </row>
    <row r="5" spans="2:10" x14ac:dyDescent="0.2">
      <c r="B5" s="58" t="s">
        <v>436</v>
      </c>
      <c r="C5" s="18"/>
      <c r="D5" s="18"/>
      <c r="E5" s="19"/>
      <c r="F5" s="20"/>
      <c r="G5" s="20"/>
      <c r="H5" s="20"/>
    </row>
    <row r="6" spans="2:10" x14ac:dyDescent="0.2">
      <c r="B6" s="23" t="s">
        <v>437</v>
      </c>
      <c r="C6" s="23" t="s">
        <v>438</v>
      </c>
      <c r="D6" s="23" t="s">
        <v>439</v>
      </c>
      <c r="E6" s="28">
        <v>4000000</v>
      </c>
      <c r="F6" s="25">
        <v>4032.34</v>
      </c>
      <c r="G6" s="25">
        <v>39.36</v>
      </c>
      <c r="H6" s="25">
        <v>3.34</v>
      </c>
    </row>
    <row r="7" spans="2:10" x14ac:dyDescent="0.2">
      <c r="B7" s="23" t="s">
        <v>482</v>
      </c>
      <c r="C7" s="23" t="s">
        <v>483</v>
      </c>
      <c r="D7" s="23" t="s">
        <v>439</v>
      </c>
      <c r="E7" s="28">
        <v>1823300</v>
      </c>
      <c r="F7" s="25">
        <v>1907.96</v>
      </c>
      <c r="G7" s="25">
        <v>18.63</v>
      </c>
      <c r="H7" s="25">
        <v>6.31</v>
      </c>
    </row>
    <row r="8" spans="2:10" x14ac:dyDescent="0.2">
      <c r="B8" s="23" t="s">
        <v>450</v>
      </c>
      <c r="C8" s="23" t="s">
        <v>451</v>
      </c>
      <c r="D8" s="23" t="s">
        <v>439</v>
      </c>
      <c r="E8" s="28">
        <v>1000000</v>
      </c>
      <c r="F8" s="25">
        <v>1042.28</v>
      </c>
      <c r="G8" s="25">
        <v>10.17</v>
      </c>
      <c r="H8" s="25">
        <v>4.26</v>
      </c>
    </row>
    <row r="9" spans="2:10" x14ac:dyDescent="0.2">
      <c r="B9" s="23" t="s">
        <v>484</v>
      </c>
      <c r="C9" s="23" t="s">
        <v>485</v>
      </c>
      <c r="D9" s="23" t="s">
        <v>439</v>
      </c>
      <c r="E9" s="28">
        <v>900000</v>
      </c>
      <c r="F9" s="25">
        <v>965.66</v>
      </c>
      <c r="G9" s="25">
        <v>9.43</v>
      </c>
      <c r="H9" s="25">
        <v>6.68</v>
      </c>
    </row>
    <row r="10" spans="2:10" x14ac:dyDescent="0.2">
      <c r="B10" s="23" t="s">
        <v>470</v>
      </c>
      <c r="C10" s="23" t="s">
        <v>471</v>
      </c>
      <c r="D10" s="23" t="s">
        <v>439</v>
      </c>
      <c r="E10" s="28">
        <v>600000</v>
      </c>
      <c r="F10" s="25">
        <v>627.72</v>
      </c>
      <c r="G10" s="25">
        <v>6.13</v>
      </c>
      <c r="H10" s="25">
        <v>6.35</v>
      </c>
    </row>
    <row r="11" spans="2:10" x14ac:dyDescent="0.2">
      <c r="B11" s="23" t="s">
        <v>486</v>
      </c>
      <c r="C11" s="23" t="s">
        <v>487</v>
      </c>
      <c r="D11" s="23" t="s">
        <v>439</v>
      </c>
      <c r="E11" s="28">
        <v>500000</v>
      </c>
      <c r="F11" s="25">
        <v>510.63</v>
      </c>
      <c r="G11" s="25">
        <v>4.9800000000000004</v>
      </c>
      <c r="H11" s="25">
        <v>6.47</v>
      </c>
    </row>
    <row r="12" spans="2:10" x14ac:dyDescent="0.2">
      <c r="B12" s="23" t="s">
        <v>490</v>
      </c>
      <c r="C12" s="23" t="s">
        <v>491</v>
      </c>
      <c r="D12" s="23" t="s">
        <v>439</v>
      </c>
      <c r="E12" s="28">
        <v>420100</v>
      </c>
      <c r="F12" s="25">
        <v>401.64</v>
      </c>
      <c r="G12" s="25">
        <v>3.92</v>
      </c>
      <c r="H12" s="25">
        <v>6.71</v>
      </c>
    </row>
    <row r="13" spans="2:10" x14ac:dyDescent="0.2">
      <c r="B13" s="52" t="s">
        <v>492</v>
      </c>
      <c r="C13" s="52" t="s">
        <v>493</v>
      </c>
      <c r="D13" s="52" t="s">
        <v>439</v>
      </c>
      <c r="E13" s="53">
        <v>10000</v>
      </c>
      <c r="F13" s="54">
        <v>11.57</v>
      </c>
      <c r="G13" s="54">
        <v>0.11</v>
      </c>
      <c r="H13" s="54">
        <v>6.79</v>
      </c>
    </row>
    <row r="14" spans="2:10" x14ac:dyDescent="0.2">
      <c r="B14" s="55" t="s">
        <v>117</v>
      </c>
      <c r="C14" s="55"/>
      <c r="D14" s="55"/>
      <c r="E14" s="56"/>
      <c r="F14" s="57">
        <f>SUM(F6:F13)</f>
        <v>9499.7999999999975</v>
      </c>
      <c r="G14" s="57">
        <f>SUM(G6:G13)</f>
        <v>92.73</v>
      </c>
      <c r="H14" s="57"/>
      <c r="I14" s="14"/>
      <c r="J14" s="14"/>
    </row>
    <row r="15" spans="2:10" x14ac:dyDescent="0.2">
      <c r="B15" s="47" t="s">
        <v>118</v>
      </c>
      <c r="C15" s="23"/>
      <c r="D15" s="23"/>
      <c r="E15" s="24"/>
      <c r="F15" s="25"/>
      <c r="G15" s="25"/>
      <c r="H15" s="25"/>
    </row>
    <row r="16" spans="2:10" x14ac:dyDescent="0.2">
      <c r="B16" s="23" t="s">
        <v>118</v>
      </c>
      <c r="C16" s="23"/>
      <c r="D16" s="23"/>
      <c r="E16" s="24"/>
      <c r="F16" s="25">
        <v>1109.6600000000001</v>
      </c>
      <c r="G16" s="25">
        <v>10.83</v>
      </c>
      <c r="H16" s="25"/>
    </row>
    <row r="17" spans="2:10" x14ac:dyDescent="0.2">
      <c r="B17" s="30" t="s">
        <v>116</v>
      </c>
      <c r="C17" s="30"/>
      <c r="D17" s="30"/>
      <c r="E17" s="31"/>
      <c r="F17" s="32">
        <f>SUM(F15:F16)</f>
        <v>1109.6600000000001</v>
      </c>
      <c r="G17" s="32">
        <f>SUM(G15:G16)</f>
        <v>10.83</v>
      </c>
      <c r="H17" s="48"/>
      <c r="I17" s="14"/>
      <c r="J17" s="14"/>
    </row>
    <row r="18" spans="2:10" x14ac:dyDescent="0.2">
      <c r="B18" s="34" t="s">
        <v>117</v>
      </c>
      <c r="C18" s="34"/>
      <c r="D18" s="34"/>
      <c r="E18" s="35"/>
      <c r="F18" s="36">
        <f>F17</f>
        <v>1109.6600000000001</v>
      </c>
      <c r="G18" s="36">
        <f>G17</f>
        <v>10.83</v>
      </c>
      <c r="H18" s="36"/>
      <c r="I18" s="14"/>
      <c r="J18" s="14"/>
    </row>
    <row r="19" spans="2:10" x14ac:dyDescent="0.2">
      <c r="B19" s="44" t="s">
        <v>120</v>
      </c>
      <c r="C19" s="44"/>
      <c r="D19" s="44"/>
      <c r="E19" s="45"/>
      <c r="F19" s="16">
        <f>F20-(+F14+F18)</f>
        <v>-365.50999999999658</v>
      </c>
      <c r="G19" s="16">
        <f>G20-(+G14+G18)</f>
        <v>-3.5600000000000023</v>
      </c>
      <c r="H19" s="16"/>
      <c r="I19" s="14"/>
      <c r="J19" s="14"/>
    </row>
    <row r="20" spans="2:10" x14ac:dyDescent="0.2">
      <c r="B20" s="44" t="s">
        <v>119</v>
      </c>
      <c r="C20" s="44"/>
      <c r="D20" s="44"/>
      <c r="E20" s="45"/>
      <c r="F20" s="16">
        <v>10243.950000000001</v>
      </c>
      <c r="G20" s="16">
        <v>100</v>
      </c>
      <c r="H20" s="16"/>
      <c r="I20" s="14"/>
      <c r="J20" s="14"/>
    </row>
    <row r="22" spans="2:10" x14ac:dyDescent="0.2">
      <c r="B22" s="14"/>
    </row>
    <row r="23" spans="2:10" x14ac:dyDescent="0.2">
      <c r="B23" s="14"/>
    </row>
  </sheetData>
  <mergeCells count="1">
    <mergeCell ref="B1:H1"/>
  </mergeCells>
  <pageMargins left="0.7" right="0.7" top="0.75" bottom="0.75" header="0.3" footer="0.3"/>
  <pageSetup paperSize="9" orientation="portrait" r:id="rId1"/>
  <headerFooter>
    <oddFooter>&amp;R&amp;1#&amp;"Calibri"&amp;10&amp;KFF0000|PUBLIC|</oddFooter>
    <evenFooter>&amp;LPUBLIC</evenFooter>
    <firstFooter>&amp;LPUBLIC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0"/>
  <sheetViews>
    <sheetView workbookViewId="0"/>
  </sheetViews>
  <sheetFormatPr defaultRowHeight="12" x14ac:dyDescent="0.2"/>
  <cols>
    <col min="1" max="1" width="9.140625" style="1"/>
    <col min="2" max="2" width="60.28515625" style="1" bestFit="1" customWidth="1"/>
    <col min="3" max="3" width="13.5703125" style="1" bestFit="1" customWidth="1"/>
    <col min="4" max="4" width="22.28515625" style="1" bestFit="1" customWidth="1"/>
    <col min="5" max="5" width="18.28515625" style="12" bestFit="1" customWidth="1"/>
    <col min="6" max="6" width="15.28515625" style="13" bestFit="1" customWidth="1"/>
    <col min="7" max="7" width="7.42578125" style="13" bestFit="1" customWidth="1"/>
    <col min="8" max="8" width="6.5703125" style="13" bestFit="1" customWidth="1"/>
    <col min="9" max="16384" width="9.140625" style="1"/>
  </cols>
  <sheetData>
    <row r="1" spans="2:10" ht="21" customHeight="1" x14ac:dyDescent="0.2">
      <c r="B1" s="86" t="s">
        <v>17</v>
      </c>
      <c r="C1" s="87"/>
      <c r="D1" s="87"/>
      <c r="E1" s="87"/>
      <c r="F1" s="87"/>
      <c r="G1" s="87"/>
      <c r="H1" s="87"/>
    </row>
    <row r="3" spans="2:10" ht="16.5" thickBot="1" x14ac:dyDescent="0.25">
      <c r="B3" s="2" t="s">
        <v>831</v>
      </c>
      <c r="C3" s="3"/>
      <c r="D3" s="4"/>
      <c r="E3" s="5"/>
      <c r="F3" s="6"/>
      <c r="G3" s="6"/>
    </row>
    <row r="4" spans="2:10" ht="24" x14ac:dyDescent="0.2">
      <c r="B4" s="7" t="s">
        <v>0</v>
      </c>
      <c r="C4" s="8" t="s">
        <v>1</v>
      </c>
      <c r="D4" s="8" t="s">
        <v>5</v>
      </c>
      <c r="E4" s="9" t="s">
        <v>2</v>
      </c>
      <c r="F4" s="10" t="s">
        <v>3</v>
      </c>
      <c r="G4" s="11" t="s">
        <v>4</v>
      </c>
      <c r="H4" s="11" t="s">
        <v>6</v>
      </c>
    </row>
    <row r="5" spans="2:10" x14ac:dyDescent="0.2">
      <c r="B5" s="58" t="s">
        <v>359</v>
      </c>
      <c r="C5" s="18"/>
      <c r="D5" s="18"/>
      <c r="E5" s="19"/>
      <c r="F5" s="20"/>
      <c r="G5" s="20"/>
      <c r="H5" s="20"/>
    </row>
    <row r="6" spans="2:10" x14ac:dyDescent="0.2">
      <c r="B6" s="47" t="s">
        <v>31</v>
      </c>
      <c r="C6" s="23"/>
      <c r="D6" s="23"/>
      <c r="E6" s="24"/>
      <c r="F6" s="25"/>
      <c r="G6" s="25"/>
      <c r="H6" s="25"/>
    </row>
    <row r="7" spans="2:10" x14ac:dyDescent="0.2">
      <c r="B7" s="23" t="s">
        <v>494</v>
      </c>
      <c r="C7" s="23" t="s">
        <v>495</v>
      </c>
      <c r="D7" s="23" t="s">
        <v>365</v>
      </c>
      <c r="E7" s="28">
        <v>100</v>
      </c>
      <c r="F7" s="25">
        <v>1020.62</v>
      </c>
      <c r="G7" s="25">
        <v>6.94</v>
      </c>
      <c r="H7" s="25">
        <v>4.01</v>
      </c>
    </row>
    <row r="8" spans="2:10" x14ac:dyDescent="0.2">
      <c r="B8" s="23" t="s">
        <v>496</v>
      </c>
      <c r="C8" s="23" t="s">
        <v>497</v>
      </c>
      <c r="D8" s="23" t="s">
        <v>365</v>
      </c>
      <c r="E8" s="28">
        <v>100</v>
      </c>
      <c r="F8" s="25">
        <v>1019.32</v>
      </c>
      <c r="G8" s="25">
        <v>6.93</v>
      </c>
      <c r="H8" s="25">
        <v>3.86</v>
      </c>
    </row>
    <row r="9" spans="2:10" x14ac:dyDescent="0.2">
      <c r="B9" s="23" t="s">
        <v>498</v>
      </c>
      <c r="C9" s="23" t="s">
        <v>499</v>
      </c>
      <c r="D9" s="23" t="s">
        <v>365</v>
      </c>
      <c r="E9" s="28">
        <v>50</v>
      </c>
      <c r="F9" s="25">
        <v>546.73</v>
      </c>
      <c r="G9" s="25">
        <v>3.72</v>
      </c>
      <c r="H9" s="25">
        <v>6.06</v>
      </c>
    </row>
    <row r="10" spans="2:10" x14ac:dyDescent="0.2">
      <c r="B10" s="23" t="s">
        <v>500</v>
      </c>
      <c r="C10" s="23" t="s">
        <v>501</v>
      </c>
      <c r="D10" s="23" t="s">
        <v>365</v>
      </c>
      <c r="E10" s="28">
        <v>50</v>
      </c>
      <c r="F10" s="25">
        <v>539.66999999999996</v>
      </c>
      <c r="G10" s="25">
        <v>3.67</v>
      </c>
      <c r="H10" s="25">
        <v>5.76</v>
      </c>
    </row>
    <row r="11" spans="2:10" x14ac:dyDescent="0.2">
      <c r="B11" s="23" t="s">
        <v>382</v>
      </c>
      <c r="C11" s="23" t="s">
        <v>383</v>
      </c>
      <c r="D11" s="23" t="s">
        <v>365</v>
      </c>
      <c r="E11" s="28">
        <v>50</v>
      </c>
      <c r="F11" s="25">
        <v>531.54</v>
      </c>
      <c r="G11" s="25">
        <v>3.61</v>
      </c>
      <c r="H11" s="25">
        <v>5.81</v>
      </c>
    </row>
    <row r="12" spans="2:10" x14ac:dyDescent="0.2">
      <c r="B12" s="23" t="s">
        <v>502</v>
      </c>
      <c r="C12" s="23" t="s">
        <v>503</v>
      </c>
      <c r="D12" s="23" t="s">
        <v>365</v>
      </c>
      <c r="E12" s="28">
        <v>50</v>
      </c>
      <c r="F12" s="25">
        <v>531.15</v>
      </c>
      <c r="G12" s="25">
        <v>3.61</v>
      </c>
      <c r="H12" s="25">
        <v>4.88</v>
      </c>
    </row>
    <row r="13" spans="2:10" x14ac:dyDescent="0.2">
      <c r="B13" s="23" t="s">
        <v>504</v>
      </c>
      <c r="C13" s="23" t="s">
        <v>505</v>
      </c>
      <c r="D13" s="23" t="s">
        <v>365</v>
      </c>
      <c r="E13" s="28">
        <v>50</v>
      </c>
      <c r="F13" s="25">
        <v>521.42999999999995</v>
      </c>
      <c r="G13" s="25">
        <v>3.54</v>
      </c>
      <c r="H13" s="25">
        <v>6.18</v>
      </c>
    </row>
    <row r="14" spans="2:10" x14ac:dyDescent="0.2">
      <c r="B14" s="23" t="s">
        <v>372</v>
      </c>
      <c r="C14" s="23" t="s">
        <v>373</v>
      </c>
      <c r="D14" s="23" t="s">
        <v>365</v>
      </c>
      <c r="E14" s="28">
        <v>50</v>
      </c>
      <c r="F14" s="25">
        <v>518.44000000000005</v>
      </c>
      <c r="G14" s="25">
        <v>3.52</v>
      </c>
      <c r="H14" s="25">
        <v>4.71</v>
      </c>
    </row>
    <row r="15" spans="2:10" x14ac:dyDescent="0.2">
      <c r="B15" s="23" t="s">
        <v>506</v>
      </c>
      <c r="C15" s="23" t="s">
        <v>507</v>
      </c>
      <c r="D15" s="23" t="s">
        <v>365</v>
      </c>
      <c r="E15" s="28">
        <v>20</v>
      </c>
      <c r="F15" s="25">
        <v>202.72</v>
      </c>
      <c r="G15" s="25">
        <v>1.38</v>
      </c>
      <c r="H15" s="25">
        <v>3.61</v>
      </c>
    </row>
    <row r="16" spans="2:10" x14ac:dyDescent="0.2">
      <c r="B16" s="30" t="s">
        <v>116</v>
      </c>
      <c r="C16" s="30"/>
      <c r="D16" s="30"/>
      <c r="E16" s="31"/>
      <c r="F16" s="32">
        <f>SUM(F6:F15)</f>
        <v>5431.62</v>
      </c>
      <c r="G16" s="32">
        <f>SUM(G6:G15)</f>
        <v>36.92</v>
      </c>
      <c r="H16" s="48"/>
      <c r="I16" s="14"/>
      <c r="J16" s="14"/>
    </row>
    <row r="17" spans="2:10" x14ac:dyDescent="0.2">
      <c r="B17" s="49" t="s">
        <v>117</v>
      </c>
      <c r="C17" s="49"/>
      <c r="D17" s="49"/>
      <c r="E17" s="50"/>
      <c r="F17" s="51">
        <f>F16</f>
        <v>5431.62</v>
      </c>
      <c r="G17" s="51">
        <f>G16</f>
        <v>36.92</v>
      </c>
      <c r="H17" s="51"/>
      <c r="I17" s="14"/>
      <c r="J17" s="14"/>
    </row>
    <row r="18" spans="2:10" x14ac:dyDescent="0.2">
      <c r="B18" s="47" t="s">
        <v>436</v>
      </c>
      <c r="C18" s="23"/>
      <c r="D18" s="23"/>
      <c r="E18" s="24"/>
      <c r="F18" s="25"/>
      <c r="G18" s="25"/>
      <c r="H18" s="25"/>
    </row>
    <row r="19" spans="2:10" x14ac:dyDescent="0.2">
      <c r="B19" s="23" t="s">
        <v>464</v>
      </c>
      <c r="C19" s="23" t="s">
        <v>465</v>
      </c>
      <c r="D19" s="23" t="s">
        <v>439</v>
      </c>
      <c r="E19" s="28">
        <v>1500000</v>
      </c>
      <c r="F19" s="25">
        <v>1597.98</v>
      </c>
      <c r="G19" s="25">
        <v>10.86</v>
      </c>
      <c r="H19" s="25">
        <v>6.35</v>
      </c>
    </row>
    <row r="20" spans="2:10" x14ac:dyDescent="0.2">
      <c r="B20" s="23" t="s">
        <v>448</v>
      </c>
      <c r="C20" s="23" t="s">
        <v>449</v>
      </c>
      <c r="D20" s="23" t="s">
        <v>439</v>
      </c>
      <c r="E20" s="28">
        <v>1000000</v>
      </c>
      <c r="F20" s="25">
        <v>1062.7</v>
      </c>
      <c r="G20" s="25">
        <v>7.22</v>
      </c>
      <c r="H20" s="25">
        <v>5.21</v>
      </c>
    </row>
    <row r="21" spans="2:10" x14ac:dyDescent="0.2">
      <c r="B21" s="23" t="s">
        <v>458</v>
      </c>
      <c r="C21" s="23" t="s">
        <v>459</v>
      </c>
      <c r="D21" s="23" t="s">
        <v>439</v>
      </c>
      <c r="E21" s="28">
        <v>1000000</v>
      </c>
      <c r="F21" s="25">
        <v>977.86</v>
      </c>
      <c r="G21" s="25">
        <v>6.65</v>
      </c>
      <c r="H21" s="25">
        <v>5.7</v>
      </c>
    </row>
    <row r="22" spans="2:10" x14ac:dyDescent="0.2">
      <c r="B22" s="23" t="s">
        <v>462</v>
      </c>
      <c r="C22" s="23" t="s">
        <v>463</v>
      </c>
      <c r="D22" s="23" t="s">
        <v>439</v>
      </c>
      <c r="E22" s="28">
        <v>500000</v>
      </c>
      <c r="F22" s="25">
        <v>535.64</v>
      </c>
      <c r="G22" s="25">
        <v>3.64</v>
      </c>
      <c r="H22" s="25">
        <v>6.33</v>
      </c>
    </row>
    <row r="23" spans="2:10" x14ac:dyDescent="0.2">
      <c r="B23" s="23" t="s">
        <v>508</v>
      </c>
      <c r="C23" s="23" t="s">
        <v>509</v>
      </c>
      <c r="D23" s="23" t="s">
        <v>439</v>
      </c>
      <c r="E23" s="28">
        <v>500000</v>
      </c>
      <c r="F23" s="25">
        <v>531.12</v>
      </c>
      <c r="G23" s="25">
        <v>3.61</v>
      </c>
      <c r="H23" s="25">
        <v>4.93</v>
      </c>
    </row>
    <row r="24" spans="2:10" x14ac:dyDescent="0.2">
      <c r="B24" s="23" t="s">
        <v>468</v>
      </c>
      <c r="C24" s="23" t="s">
        <v>469</v>
      </c>
      <c r="D24" s="23" t="s">
        <v>439</v>
      </c>
      <c r="E24" s="28">
        <v>500000</v>
      </c>
      <c r="F24" s="25">
        <v>521.79999999999995</v>
      </c>
      <c r="G24" s="25">
        <v>3.55</v>
      </c>
      <c r="H24" s="25">
        <v>6.02</v>
      </c>
    </row>
    <row r="25" spans="2:10" x14ac:dyDescent="0.2">
      <c r="B25" s="23" t="s">
        <v>452</v>
      </c>
      <c r="C25" s="23" t="s">
        <v>453</v>
      </c>
      <c r="D25" s="23" t="s">
        <v>439</v>
      </c>
      <c r="E25" s="28">
        <v>500000</v>
      </c>
      <c r="F25" s="25">
        <v>518.84</v>
      </c>
      <c r="G25" s="25">
        <v>3.53</v>
      </c>
      <c r="H25" s="25">
        <v>3.79</v>
      </c>
    </row>
    <row r="26" spans="2:10" x14ac:dyDescent="0.2">
      <c r="B26" s="23" t="s">
        <v>488</v>
      </c>
      <c r="C26" s="23" t="s">
        <v>489</v>
      </c>
      <c r="D26" s="23" t="s">
        <v>439</v>
      </c>
      <c r="E26" s="28">
        <v>500000</v>
      </c>
      <c r="F26" s="25">
        <v>505.01</v>
      </c>
      <c r="G26" s="25">
        <v>3.43</v>
      </c>
      <c r="H26" s="25">
        <v>6.55</v>
      </c>
    </row>
    <row r="27" spans="2:10" x14ac:dyDescent="0.2">
      <c r="B27" s="23" t="s">
        <v>454</v>
      </c>
      <c r="C27" s="23" t="s">
        <v>455</v>
      </c>
      <c r="D27" s="23" t="s">
        <v>439</v>
      </c>
      <c r="E27" s="28">
        <v>500000</v>
      </c>
      <c r="F27" s="25">
        <v>492.98</v>
      </c>
      <c r="G27" s="25">
        <v>3.35</v>
      </c>
      <c r="H27" s="25">
        <v>5.6</v>
      </c>
    </row>
    <row r="28" spans="2:10" x14ac:dyDescent="0.2">
      <c r="B28" s="23" t="s">
        <v>510</v>
      </c>
      <c r="C28" s="23" t="s">
        <v>511</v>
      </c>
      <c r="D28" s="23" t="s">
        <v>439</v>
      </c>
      <c r="E28" s="28">
        <v>500000</v>
      </c>
      <c r="F28" s="25">
        <v>488.84</v>
      </c>
      <c r="G28" s="25">
        <v>3.32</v>
      </c>
      <c r="H28" s="25">
        <v>6.16</v>
      </c>
    </row>
    <row r="29" spans="2:10" x14ac:dyDescent="0.2">
      <c r="B29" s="23" t="s">
        <v>470</v>
      </c>
      <c r="C29" s="23" t="s">
        <v>471</v>
      </c>
      <c r="D29" s="23" t="s">
        <v>439</v>
      </c>
      <c r="E29" s="28">
        <v>300000</v>
      </c>
      <c r="F29" s="25">
        <v>313.86</v>
      </c>
      <c r="G29" s="25">
        <v>2.13</v>
      </c>
      <c r="H29" s="25">
        <v>6.35</v>
      </c>
    </row>
    <row r="30" spans="2:10" x14ac:dyDescent="0.2">
      <c r="B30" s="52" t="s">
        <v>512</v>
      </c>
      <c r="C30" s="52" t="s">
        <v>513</v>
      </c>
      <c r="D30" s="52" t="s">
        <v>439</v>
      </c>
      <c r="E30" s="53">
        <v>28000</v>
      </c>
      <c r="F30" s="54">
        <v>30.61</v>
      </c>
      <c r="G30" s="54">
        <v>0.21</v>
      </c>
      <c r="H30" s="54">
        <v>6.22</v>
      </c>
    </row>
    <row r="31" spans="2:10" x14ac:dyDescent="0.2">
      <c r="B31" s="55" t="s">
        <v>117</v>
      </c>
      <c r="C31" s="55"/>
      <c r="D31" s="55"/>
      <c r="E31" s="56"/>
      <c r="F31" s="57">
        <f>SUM(F19:F30)</f>
        <v>7577.24</v>
      </c>
      <c r="G31" s="57">
        <f>SUM(G19:G30)</f>
        <v>51.5</v>
      </c>
      <c r="H31" s="57"/>
      <c r="I31" s="14"/>
      <c r="J31" s="14"/>
    </row>
    <row r="32" spans="2:10" x14ac:dyDescent="0.2">
      <c r="B32" s="47" t="s">
        <v>118</v>
      </c>
      <c r="C32" s="23"/>
      <c r="D32" s="23"/>
      <c r="E32" s="24"/>
      <c r="F32" s="25"/>
      <c r="G32" s="25"/>
      <c r="H32" s="25"/>
    </row>
    <row r="33" spans="2:10" x14ac:dyDescent="0.2">
      <c r="B33" s="23" t="s">
        <v>118</v>
      </c>
      <c r="C33" s="23"/>
      <c r="D33" s="23"/>
      <c r="E33" s="24"/>
      <c r="F33" s="25">
        <v>519.37</v>
      </c>
      <c r="G33" s="25">
        <v>3.53</v>
      </c>
      <c r="H33" s="25"/>
    </row>
    <row r="34" spans="2:10" x14ac:dyDescent="0.2">
      <c r="B34" s="30" t="s">
        <v>116</v>
      </c>
      <c r="C34" s="30"/>
      <c r="D34" s="30"/>
      <c r="E34" s="31"/>
      <c r="F34" s="32">
        <f>SUM(F32:F33)</f>
        <v>519.37</v>
      </c>
      <c r="G34" s="32">
        <f>SUM(G32:G33)</f>
        <v>3.53</v>
      </c>
      <c r="H34" s="48"/>
      <c r="I34" s="14"/>
      <c r="J34" s="14"/>
    </row>
    <row r="35" spans="2:10" x14ac:dyDescent="0.2">
      <c r="B35" s="34" t="s">
        <v>117</v>
      </c>
      <c r="C35" s="34"/>
      <c r="D35" s="34"/>
      <c r="E35" s="35"/>
      <c r="F35" s="36">
        <f>F34</f>
        <v>519.37</v>
      </c>
      <c r="G35" s="36">
        <f>G34</f>
        <v>3.53</v>
      </c>
      <c r="H35" s="36"/>
      <c r="I35" s="14"/>
      <c r="J35" s="14"/>
    </row>
    <row r="36" spans="2:10" x14ac:dyDescent="0.2">
      <c r="B36" s="44" t="s">
        <v>120</v>
      </c>
      <c r="C36" s="44"/>
      <c r="D36" s="44"/>
      <c r="E36" s="45"/>
      <c r="F36" s="16">
        <f>F37-(+F17+F31+F35)</f>
        <v>1185.2799999999988</v>
      </c>
      <c r="G36" s="16">
        <f>G37-(+G17+G31+G35)</f>
        <v>8.0499999999999972</v>
      </c>
      <c r="H36" s="16"/>
      <c r="I36" s="14"/>
      <c r="J36" s="14"/>
    </row>
    <row r="37" spans="2:10" x14ac:dyDescent="0.2">
      <c r="B37" s="44" t="s">
        <v>119</v>
      </c>
      <c r="C37" s="44"/>
      <c r="D37" s="44"/>
      <c r="E37" s="45"/>
      <c r="F37" s="16">
        <v>14713.51</v>
      </c>
      <c r="G37" s="16">
        <v>100</v>
      </c>
      <c r="H37" s="16"/>
      <c r="I37" s="14"/>
      <c r="J37" s="14"/>
    </row>
    <row r="39" spans="2:10" x14ac:dyDescent="0.2">
      <c r="B39" s="14" t="s">
        <v>778</v>
      </c>
    </row>
    <row r="40" spans="2:10" x14ac:dyDescent="0.2">
      <c r="B40" s="14"/>
    </row>
  </sheetData>
  <mergeCells count="1">
    <mergeCell ref="B1:H1"/>
  </mergeCells>
  <pageMargins left="0.7" right="0.7" top="0.75" bottom="0.75" header="0.3" footer="0.3"/>
  <pageSetup paperSize="9" orientation="portrait" r:id="rId1"/>
  <headerFooter>
    <oddFooter>&amp;R&amp;1#&amp;"Calibri"&amp;10&amp;KFF0000|PUBLIC|</oddFooter>
    <evenFooter>&amp;LPUBLIC</evenFooter>
    <firstFooter>&amp;LPUBLIC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1"/>
  <sheetViews>
    <sheetView workbookViewId="0"/>
  </sheetViews>
  <sheetFormatPr defaultRowHeight="12" x14ac:dyDescent="0.2"/>
  <cols>
    <col min="1" max="1" width="9.140625" style="1"/>
    <col min="2" max="2" width="60.28515625" style="1" bestFit="1" customWidth="1"/>
    <col min="3" max="3" width="13.85546875" style="1" bestFit="1" customWidth="1"/>
    <col min="4" max="4" width="14.140625" style="1" bestFit="1" customWidth="1"/>
    <col min="5" max="5" width="18.28515625" style="12" bestFit="1" customWidth="1"/>
    <col min="6" max="6" width="15.28515625" style="13" bestFit="1" customWidth="1"/>
    <col min="7" max="7" width="7.42578125" style="13" bestFit="1" customWidth="1"/>
    <col min="8" max="8" width="6.5703125" style="13" bestFit="1" customWidth="1"/>
    <col min="9" max="16384" width="9.140625" style="1"/>
  </cols>
  <sheetData>
    <row r="1" spans="2:8" ht="21" customHeight="1" x14ac:dyDescent="0.2">
      <c r="B1" s="86" t="s">
        <v>18</v>
      </c>
      <c r="C1" s="87"/>
      <c r="D1" s="87"/>
      <c r="E1" s="87"/>
      <c r="F1" s="87"/>
      <c r="G1" s="87"/>
      <c r="H1" s="87"/>
    </row>
    <row r="3" spans="2:8" ht="16.5" thickBot="1" x14ac:dyDescent="0.25">
      <c r="B3" s="2" t="s">
        <v>831</v>
      </c>
      <c r="C3" s="3"/>
      <c r="D3" s="4"/>
      <c r="E3" s="5"/>
      <c r="F3" s="6"/>
      <c r="G3" s="6"/>
    </row>
    <row r="4" spans="2:8" ht="24" x14ac:dyDescent="0.2">
      <c r="B4" s="7" t="s">
        <v>0</v>
      </c>
      <c r="C4" s="8" t="s">
        <v>1</v>
      </c>
      <c r="D4" s="8" t="s">
        <v>5</v>
      </c>
      <c r="E4" s="9" t="s">
        <v>2</v>
      </c>
      <c r="F4" s="10" t="s">
        <v>3</v>
      </c>
      <c r="G4" s="11" t="s">
        <v>4</v>
      </c>
      <c r="H4" s="11" t="s">
        <v>6</v>
      </c>
    </row>
    <row r="5" spans="2:8" x14ac:dyDescent="0.2">
      <c r="B5" s="58" t="s">
        <v>359</v>
      </c>
      <c r="C5" s="18"/>
      <c r="D5" s="18"/>
      <c r="E5" s="19"/>
      <c r="F5" s="20"/>
      <c r="G5" s="20"/>
      <c r="H5" s="20"/>
    </row>
    <row r="6" spans="2:8" x14ac:dyDescent="0.2">
      <c r="B6" s="47" t="s">
        <v>31</v>
      </c>
      <c r="C6" s="23"/>
      <c r="D6" s="23"/>
      <c r="E6" s="24"/>
      <c r="F6" s="25"/>
      <c r="G6" s="25"/>
      <c r="H6" s="25"/>
    </row>
    <row r="7" spans="2:8" x14ac:dyDescent="0.2">
      <c r="B7" s="23" t="s">
        <v>506</v>
      </c>
      <c r="C7" s="23" t="s">
        <v>507</v>
      </c>
      <c r="D7" s="23" t="s">
        <v>365</v>
      </c>
      <c r="E7" s="28">
        <v>350</v>
      </c>
      <c r="F7" s="25">
        <v>3547.68</v>
      </c>
      <c r="G7" s="25">
        <v>2.5</v>
      </c>
      <c r="H7" s="25">
        <v>3.61</v>
      </c>
    </row>
    <row r="8" spans="2:8" x14ac:dyDescent="0.2">
      <c r="B8" s="23" t="s">
        <v>390</v>
      </c>
      <c r="C8" s="23" t="s">
        <v>391</v>
      </c>
      <c r="D8" s="23" t="s">
        <v>365</v>
      </c>
      <c r="E8" s="28">
        <v>300</v>
      </c>
      <c r="F8" s="25">
        <v>3122.53</v>
      </c>
      <c r="G8" s="25">
        <v>2.2000000000000002</v>
      </c>
      <c r="H8" s="25">
        <v>4.82</v>
      </c>
    </row>
    <row r="9" spans="2:8" x14ac:dyDescent="0.2">
      <c r="B9" s="23" t="s">
        <v>514</v>
      </c>
      <c r="C9" s="23" t="s">
        <v>515</v>
      </c>
      <c r="D9" s="23" t="s">
        <v>365</v>
      </c>
      <c r="E9" s="28">
        <v>300</v>
      </c>
      <c r="F9" s="25">
        <v>3111.07</v>
      </c>
      <c r="G9" s="25">
        <v>2.2000000000000002</v>
      </c>
      <c r="H9" s="25">
        <v>4.7699999999999996</v>
      </c>
    </row>
    <row r="10" spans="2:8" x14ac:dyDescent="0.2">
      <c r="B10" s="23" t="s">
        <v>392</v>
      </c>
      <c r="C10" s="23" t="s">
        <v>393</v>
      </c>
      <c r="D10" s="23" t="s">
        <v>365</v>
      </c>
      <c r="E10" s="28">
        <v>250</v>
      </c>
      <c r="F10" s="25">
        <v>2595.58</v>
      </c>
      <c r="G10" s="25">
        <v>1.83</v>
      </c>
      <c r="H10" s="25">
        <v>4.0599999999999996</v>
      </c>
    </row>
    <row r="11" spans="2:8" x14ac:dyDescent="0.2">
      <c r="B11" s="23" t="s">
        <v>516</v>
      </c>
      <c r="C11" s="23" t="s">
        <v>517</v>
      </c>
      <c r="D11" s="23" t="s">
        <v>362</v>
      </c>
      <c r="E11" s="28">
        <v>250</v>
      </c>
      <c r="F11" s="25">
        <v>2547.58</v>
      </c>
      <c r="G11" s="25">
        <v>1.8</v>
      </c>
      <c r="H11" s="25">
        <v>4.04</v>
      </c>
    </row>
    <row r="12" spans="2:8" x14ac:dyDescent="0.2">
      <c r="B12" s="23" t="s">
        <v>518</v>
      </c>
      <c r="C12" s="23" t="s">
        <v>519</v>
      </c>
      <c r="D12" s="23" t="s">
        <v>365</v>
      </c>
      <c r="E12" s="28">
        <v>250</v>
      </c>
      <c r="F12" s="25">
        <v>2545.04</v>
      </c>
      <c r="G12" s="25">
        <v>1.8</v>
      </c>
      <c r="H12" s="25">
        <v>3.72</v>
      </c>
    </row>
    <row r="13" spans="2:8" x14ac:dyDescent="0.2">
      <c r="B13" s="23" t="s">
        <v>520</v>
      </c>
      <c r="C13" s="23" t="s">
        <v>521</v>
      </c>
      <c r="D13" s="23" t="s">
        <v>365</v>
      </c>
      <c r="E13" s="28">
        <v>250</v>
      </c>
      <c r="F13" s="25">
        <v>2541.87</v>
      </c>
      <c r="G13" s="25">
        <v>1.79</v>
      </c>
      <c r="H13" s="25">
        <v>4.01</v>
      </c>
    </row>
    <row r="14" spans="2:8" x14ac:dyDescent="0.2">
      <c r="B14" s="23" t="s">
        <v>376</v>
      </c>
      <c r="C14" s="23" t="s">
        <v>377</v>
      </c>
      <c r="D14" s="23" t="s">
        <v>365</v>
      </c>
      <c r="E14" s="28">
        <v>250</v>
      </c>
      <c r="F14" s="25">
        <v>2535.27</v>
      </c>
      <c r="G14" s="25">
        <v>1.79</v>
      </c>
      <c r="H14" s="25">
        <v>4.0599999999999996</v>
      </c>
    </row>
    <row r="15" spans="2:8" x14ac:dyDescent="0.2">
      <c r="B15" s="23" t="s">
        <v>378</v>
      </c>
      <c r="C15" s="23" t="s">
        <v>379</v>
      </c>
      <c r="D15" s="23" t="s">
        <v>365</v>
      </c>
      <c r="E15" s="28">
        <v>250</v>
      </c>
      <c r="F15" s="25">
        <v>2534.98</v>
      </c>
      <c r="G15" s="25">
        <v>1.79</v>
      </c>
      <c r="H15" s="25">
        <v>3.92</v>
      </c>
    </row>
    <row r="16" spans="2:8" x14ac:dyDescent="0.2">
      <c r="B16" s="23" t="s">
        <v>522</v>
      </c>
      <c r="C16" s="23" t="s">
        <v>523</v>
      </c>
      <c r="D16" s="23" t="s">
        <v>365</v>
      </c>
      <c r="E16" s="28">
        <v>250</v>
      </c>
      <c r="F16" s="25">
        <v>2529.5700000000002</v>
      </c>
      <c r="G16" s="25">
        <v>1.79</v>
      </c>
      <c r="H16" s="25">
        <v>3.69</v>
      </c>
    </row>
    <row r="17" spans="2:10" x14ac:dyDescent="0.2">
      <c r="B17" s="23" t="s">
        <v>524</v>
      </c>
      <c r="C17" s="23" t="s">
        <v>525</v>
      </c>
      <c r="D17" s="23" t="s">
        <v>362</v>
      </c>
      <c r="E17" s="28">
        <v>250</v>
      </c>
      <c r="F17" s="25">
        <v>2516.9499999999998</v>
      </c>
      <c r="G17" s="25">
        <v>1.78</v>
      </c>
      <c r="H17" s="25">
        <v>3.98</v>
      </c>
    </row>
    <row r="18" spans="2:10" x14ac:dyDescent="0.2">
      <c r="B18" s="23" t="s">
        <v>372</v>
      </c>
      <c r="C18" s="23" t="s">
        <v>373</v>
      </c>
      <c r="D18" s="23" t="s">
        <v>365</v>
      </c>
      <c r="E18" s="28">
        <v>200</v>
      </c>
      <c r="F18" s="25">
        <v>2073.77</v>
      </c>
      <c r="G18" s="25">
        <v>1.46</v>
      </c>
      <c r="H18" s="25">
        <v>4.71</v>
      </c>
    </row>
    <row r="19" spans="2:10" x14ac:dyDescent="0.2">
      <c r="B19" s="23" t="s">
        <v>526</v>
      </c>
      <c r="C19" s="23" t="s">
        <v>527</v>
      </c>
      <c r="D19" s="23" t="s">
        <v>365</v>
      </c>
      <c r="E19" s="28">
        <v>200</v>
      </c>
      <c r="F19" s="25">
        <v>2036.77</v>
      </c>
      <c r="G19" s="25">
        <v>1.44</v>
      </c>
      <c r="H19" s="25">
        <v>4.01</v>
      </c>
    </row>
    <row r="20" spans="2:10" x14ac:dyDescent="0.2">
      <c r="B20" s="23" t="s">
        <v>363</v>
      </c>
      <c r="C20" s="23" t="s">
        <v>364</v>
      </c>
      <c r="D20" s="23" t="s">
        <v>365</v>
      </c>
      <c r="E20" s="28">
        <v>150</v>
      </c>
      <c r="F20" s="25">
        <v>1559.24</v>
      </c>
      <c r="G20" s="25">
        <v>1.1000000000000001</v>
      </c>
      <c r="H20" s="25">
        <v>4.63</v>
      </c>
    </row>
    <row r="21" spans="2:10" x14ac:dyDescent="0.2">
      <c r="B21" s="23" t="s">
        <v>528</v>
      </c>
      <c r="C21" s="23" t="s">
        <v>529</v>
      </c>
      <c r="D21" s="23" t="s">
        <v>362</v>
      </c>
      <c r="E21" s="28">
        <v>150</v>
      </c>
      <c r="F21" s="25">
        <v>1548.97</v>
      </c>
      <c r="G21" s="25">
        <v>1.0900000000000001</v>
      </c>
      <c r="H21" s="25">
        <v>4.43</v>
      </c>
    </row>
    <row r="22" spans="2:10" x14ac:dyDescent="0.2">
      <c r="B22" s="23" t="s">
        <v>530</v>
      </c>
      <c r="C22" s="23" t="s">
        <v>531</v>
      </c>
      <c r="D22" s="23" t="s">
        <v>400</v>
      </c>
      <c r="E22" s="28">
        <v>150</v>
      </c>
      <c r="F22" s="25">
        <v>1488.86</v>
      </c>
      <c r="G22" s="25">
        <v>1.05</v>
      </c>
      <c r="H22" s="25">
        <v>4.87</v>
      </c>
    </row>
    <row r="23" spans="2:10" x14ac:dyDescent="0.2">
      <c r="B23" s="23" t="s">
        <v>532</v>
      </c>
      <c r="C23" s="23" t="s">
        <v>533</v>
      </c>
      <c r="D23" s="23" t="s">
        <v>365</v>
      </c>
      <c r="E23" s="28">
        <v>400</v>
      </c>
      <c r="F23" s="25">
        <v>1277.8900000000001</v>
      </c>
      <c r="G23" s="25">
        <v>0.9</v>
      </c>
      <c r="H23" s="25">
        <v>5.42</v>
      </c>
    </row>
    <row r="24" spans="2:10" x14ac:dyDescent="0.2">
      <c r="B24" s="23" t="s">
        <v>534</v>
      </c>
      <c r="C24" s="23" t="s">
        <v>535</v>
      </c>
      <c r="D24" s="23" t="s">
        <v>365</v>
      </c>
      <c r="E24" s="28">
        <v>100</v>
      </c>
      <c r="F24" s="25">
        <v>1040.56</v>
      </c>
      <c r="G24" s="25">
        <v>0.73</v>
      </c>
      <c r="H24" s="25">
        <v>4.28</v>
      </c>
    </row>
    <row r="25" spans="2:10" x14ac:dyDescent="0.2">
      <c r="B25" s="23" t="s">
        <v>536</v>
      </c>
      <c r="C25" s="23" t="s">
        <v>537</v>
      </c>
      <c r="D25" s="23" t="s">
        <v>365</v>
      </c>
      <c r="E25" s="28">
        <v>100</v>
      </c>
      <c r="F25" s="25">
        <v>1034.5</v>
      </c>
      <c r="G25" s="25">
        <v>0.73</v>
      </c>
      <c r="H25" s="25">
        <v>5</v>
      </c>
    </row>
    <row r="26" spans="2:10" x14ac:dyDescent="0.2">
      <c r="B26" s="23" t="s">
        <v>538</v>
      </c>
      <c r="C26" s="23" t="s">
        <v>539</v>
      </c>
      <c r="D26" s="23" t="s">
        <v>365</v>
      </c>
      <c r="E26" s="28">
        <v>50</v>
      </c>
      <c r="F26" s="25">
        <v>519.74</v>
      </c>
      <c r="G26" s="25">
        <v>0.37</v>
      </c>
      <c r="H26" s="25">
        <v>4.82</v>
      </c>
    </row>
    <row r="27" spans="2:10" x14ac:dyDescent="0.2">
      <c r="B27" s="23" t="s">
        <v>540</v>
      </c>
      <c r="C27" s="23" t="s">
        <v>541</v>
      </c>
      <c r="D27" s="23" t="s">
        <v>365</v>
      </c>
      <c r="E27" s="28">
        <v>50</v>
      </c>
      <c r="F27" s="25">
        <v>519.67999999999995</v>
      </c>
      <c r="G27" s="25">
        <v>0.37</v>
      </c>
      <c r="H27" s="25">
        <v>4.26</v>
      </c>
    </row>
    <row r="28" spans="2:10" x14ac:dyDescent="0.2">
      <c r="B28" s="23" t="s">
        <v>542</v>
      </c>
      <c r="C28" s="23" t="s">
        <v>543</v>
      </c>
      <c r="D28" s="23" t="s">
        <v>365</v>
      </c>
      <c r="E28" s="28">
        <v>50</v>
      </c>
      <c r="F28" s="25">
        <v>516.84</v>
      </c>
      <c r="G28" s="25">
        <v>0.36</v>
      </c>
      <c r="H28" s="25">
        <v>4.53</v>
      </c>
    </row>
    <row r="29" spans="2:10" x14ac:dyDescent="0.2">
      <c r="B29" s="23" t="s">
        <v>544</v>
      </c>
      <c r="C29" s="23" t="s">
        <v>545</v>
      </c>
      <c r="D29" s="23" t="s">
        <v>365</v>
      </c>
      <c r="E29" s="28">
        <v>50</v>
      </c>
      <c r="F29" s="25">
        <v>506.04</v>
      </c>
      <c r="G29" s="25">
        <v>0.36</v>
      </c>
      <c r="H29" s="25">
        <v>3.98</v>
      </c>
    </row>
    <row r="30" spans="2:10" x14ac:dyDescent="0.2">
      <c r="B30" s="30" t="s">
        <v>116</v>
      </c>
      <c r="C30" s="30"/>
      <c r="D30" s="30"/>
      <c r="E30" s="31"/>
      <c r="F30" s="32">
        <f>SUM(F6:F29)</f>
        <v>44250.979999999989</v>
      </c>
      <c r="G30" s="32">
        <f>SUM(G6:G29)</f>
        <v>31.230000000000004</v>
      </c>
      <c r="H30" s="48"/>
      <c r="I30" s="14"/>
      <c r="J30" s="14"/>
    </row>
    <row r="31" spans="2:10" x14ac:dyDescent="0.2">
      <c r="B31" s="49" t="s">
        <v>117</v>
      </c>
      <c r="C31" s="49"/>
      <c r="D31" s="49"/>
      <c r="E31" s="50"/>
      <c r="F31" s="51">
        <f>F30</f>
        <v>44250.979999999989</v>
      </c>
      <c r="G31" s="51">
        <f>G30</f>
        <v>31.230000000000004</v>
      </c>
      <c r="H31" s="51"/>
      <c r="I31" s="14"/>
      <c r="J31" s="14"/>
    </row>
    <row r="32" spans="2:10" x14ac:dyDescent="0.2">
      <c r="B32" s="47" t="s">
        <v>431</v>
      </c>
      <c r="C32" s="23"/>
      <c r="D32" s="23"/>
      <c r="E32" s="24"/>
      <c r="F32" s="25"/>
      <c r="G32" s="25"/>
      <c r="H32" s="25"/>
    </row>
    <row r="33" spans="2:10" x14ac:dyDescent="0.2">
      <c r="B33" s="47" t="s">
        <v>546</v>
      </c>
      <c r="C33" s="23"/>
      <c r="D33" s="23"/>
      <c r="E33" s="24"/>
      <c r="F33" s="25"/>
      <c r="G33" s="25"/>
      <c r="H33" s="25"/>
    </row>
    <row r="34" spans="2:10" x14ac:dyDescent="0.2">
      <c r="B34" s="23" t="s">
        <v>547</v>
      </c>
      <c r="C34" s="23" t="s">
        <v>548</v>
      </c>
      <c r="D34" s="23" t="s">
        <v>549</v>
      </c>
      <c r="E34" s="28">
        <v>10000</v>
      </c>
      <c r="F34" s="25">
        <v>9945.15</v>
      </c>
      <c r="G34" s="25">
        <v>7.02</v>
      </c>
      <c r="H34" s="25">
        <v>3.3</v>
      </c>
    </row>
    <row r="35" spans="2:10" x14ac:dyDescent="0.2">
      <c r="B35" s="23" t="s">
        <v>550</v>
      </c>
      <c r="C35" s="23" t="s">
        <v>551</v>
      </c>
      <c r="D35" s="23" t="s">
        <v>549</v>
      </c>
      <c r="E35" s="28">
        <v>7500</v>
      </c>
      <c r="F35" s="25">
        <v>7448.15</v>
      </c>
      <c r="G35" s="25">
        <v>5.26</v>
      </c>
      <c r="H35" s="25">
        <v>3.3</v>
      </c>
    </row>
    <row r="36" spans="2:10" x14ac:dyDescent="0.2">
      <c r="B36" s="23" t="s">
        <v>552</v>
      </c>
      <c r="C36" s="23" t="s">
        <v>553</v>
      </c>
      <c r="D36" s="23" t="s">
        <v>554</v>
      </c>
      <c r="E36" s="28">
        <v>7500</v>
      </c>
      <c r="F36" s="25">
        <v>7343.56</v>
      </c>
      <c r="G36" s="25">
        <v>5.18</v>
      </c>
      <c r="H36" s="25">
        <v>3.81</v>
      </c>
    </row>
    <row r="37" spans="2:10" x14ac:dyDescent="0.2">
      <c r="B37" s="23" t="s">
        <v>555</v>
      </c>
      <c r="C37" s="23" t="s">
        <v>556</v>
      </c>
      <c r="D37" s="23" t="s">
        <v>557</v>
      </c>
      <c r="E37" s="28">
        <v>5000</v>
      </c>
      <c r="F37" s="25">
        <v>4816.3599999999997</v>
      </c>
      <c r="G37" s="25">
        <v>3.4</v>
      </c>
      <c r="H37" s="25">
        <v>3.97</v>
      </c>
    </row>
    <row r="38" spans="2:10" x14ac:dyDescent="0.2">
      <c r="B38" s="47" t="s">
        <v>116</v>
      </c>
      <c r="C38" s="47"/>
      <c r="D38" s="47"/>
      <c r="E38" s="59"/>
      <c r="F38" s="57">
        <f>SUM(F33:F37)</f>
        <v>29553.22</v>
      </c>
      <c r="G38" s="57">
        <f>SUM(G33:G37)</f>
        <v>20.86</v>
      </c>
      <c r="H38" s="60"/>
      <c r="I38" s="14"/>
      <c r="J38" s="14"/>
    </row>
    <row r="39" spans="2:10" x14ac:dyDescent="0.2">
      <c r="B39" s="47" t="s">
        <v>558</v>
      </c>
      <c r="C39" s="23"/>
      <c r="D39" s="23"/>
      <c r="E39" s="24"/>
      <c r="F39" s="25"/>
      <c r="G39" s="25"/>
      <c r="H39" s="25"/>
    </row>
    <row r="40" spans="2:10" x14ac:dyDescent="0.2">
      <c r="B40" s="23" t="s">
        <v>779</v>
      </c>
      <c r="C40" s="23" t="s">
        <v>559</v>
      </c>
      <c r="D40" s="23" t="s">
        <v>554</v>
      </c>
      <c r="E40" s="28">
        <v>1000</v>
      </c>
      <c r="F40" s="25">
        <v>4863.87</v>
      </c>
      <c r="G40" s="25">
        <v>3.43</v>
      </c>
      <c r="H40" s="25">
        <v>3.97</v>
      </c>
    </row>
    <row r="41" spans="2:10" x14ac:dyDescent="0.2">
      <c r="B41" s="23" t="s">
        <v>780</v>
      </c>
      <c r="C41" s="23" t="s">
        <v>560</v>
      </c>
      <c r="D41" s="23" t="s">
        <v>561</v>
      </c>
      <c r="E41" s="28">
        <v>500</v>
      </c>
      <c r="F41" s="25">
        <v>2486.08</v>
      </c>
      <c r="G41" s="25">
        <v>1.75</v>
      </c>
      <c r="H41" s="25">
        <v>3.35</v>
      </c>
    </row>
    <row r="42" spans="2:10" x14ac:dyDescent="0.2">
      <c r="B42" s="23" t="s">
        <v>781</v>
      </c>
      <c r="C42" s="23" t="s">
        <v>562</v>
      </c>
      <c r="D42" s="23" t="s">
        <v>557</v>
      </c>
      <c r="E42" s="28">
        <v>500</v>
      </c>
      <c r="F42" s="25">
        <v>2482.6799999999998</v>
      </c>
      <c r="G42" s="25">
        <v>1.75</v>
      </c>
      <c r="H42" s="25">
        <v>3.4</v>
      </c>
    </row>
    <row r="43" spans="2:10" x14ac:dyDescent="0.2">
      <c r="B43" s="47" t="s">
        <v>116</v>
      </c>
      <c r="C43" s="47"/>
      <c r="D43" s="47"/>
      <c r="E43" s="59"/>
      <c r="F43" s="57">
        <f>SUM(F39:F42)</f>
        <v>9832.6299999999992</v>
      </c>
      <c r="G43" s="57">
        <f>SUM(G39:G42)</f>
        <v>6.93</v>
      </c>
      <c r="H43" s="60"/>
      <c r="I43" s="14"/>
      <c r="J43" s="14"/>
    </row>
    <row r="44" spans="2:10" x14ac:dyDescent="0.2">
      <c r="B44" s="47" t="s">
        <v>432</v>
      </c>
      <c r="C44" s="23"/>
      <c r="D44" s="23"/>
      <c r="E44" s="24"/>
      <c r="F44" s="25"/>
      <c r="G44" s="25"/>
      <c r="H44" s="25"/>
    </row>
    <row r="45" spans="2:10" x14ac:dyDescent="0.2">
      <c r="B45" s="23" t="s">
        <v>563</v>
      </c>
      <c r="C45" s="23" t="s">
        <v>564</v>
      </c>
      <c r="D45" s="23" t="s">
        <v>435</v>
      </c>
      <c r="E45" s="28">
        <v>11614700</v>
      </c>
      <c r="F45" s="25">
        <v>11529.12</v>
      </c>
      <c r="G45" s="25">
        <v>8.14</v>
      </c>
      <c r="H45" s="25">
        <v>3.23</v>
      </c>
    </row>
    <row r="46" spans="2:10" x14ac:dyDescent="0.2">
      <c r="B46" s="23" t="s">
        <v>565</v>
      </c>
      <c r="C46" s="23" t="s">
        <v>566</v>
      </c>
      <c r="D46" s="23" t="s">
        <v>435</v>
      </c>
      <c r="E46" s="28">
        <v>7500000</v>
      </c>
      <c r="F46" s="25">
        <v>7428.41</v>
      </c>
      <c r="G46" s="25">
        <v>5.24</v>
      </c>
      <c r="H46" s="25">
        <v>3.35</v>
      </c>
    </row>
    <row r="47" spans="2:10" x14ac:dyDescent="0.2">
      <c r="B47" s="23" t="s">
        <v>567</v>
      </c>
      <c r="C47" s="23" t="s">
        <v>568</v>
      </c>
      <c r="D47" s="23" t="s">
        <v>435</v>
      </c>
      <c r="E47" s="28">
        <v>5000000</v>
      </c>
      <c r="F47" s="25">
        <v>4965.96</v>
      </c>
      <c r="G47" s="25">
        <v>3.5</v>
      </c>
      <c r="H47" s="25">
        <v>3.25</v>
      </c>
    </row>
    <row r="48" spans="2:10" x14ac:dyDescent="0.2">
      <c r="B48" s="23" t="s">
        <v>569</v>
      </c>
      <c r="C48" s="23" t="s">
        <v>570</v>
      </c>
      <c r="D48" s="23" t="s">
        <v>435</v>
      </c>
      <c r="E48" s="28">
        <v>5000000</v>
      </c>
      <c r="F48" s="25">
        <v>4945.9799999999996</v>
      </c>
      <c r="G48" s="25">
        <v>3.49</v>
      </c>
      <c r="H48" s="25">
        <v>3.35</v>
      </c>
    </row>
    <row r="49" spans="2:10" x14ac:dyDescent="0.2">
      <c r="B49" s="23" t="s">
        <v>571</v>
      </c>
      <c r="C49" s="23" t="s">
        <v>572</v>
      </c>
      <c r="D49" s="23" t="s">
        <v>435</v>
      </c>
      <c r="E49" s="28">
        <v>4000000</v>
      </c>
      <c r="F49" s="25">
        <v>3959.3</v>
      </c>
      <c r="G49" s="25">
        <v>2.79</v>
      </c>
      <c r="H49" s="25">
        <v>3.35</v>
      </c>
    </row>
    <row r="50" spans="2:10" x14ac:dyDescent="0.2">
      <c r="B50" s="23" t="s">
        <v>573</v>
      </c>
      <c r="C50" s="23" t="s">
        <v>574</v>
      </c>
      <c r="D50" s="23" t="s">
        <v>435</v>
      </c>
      <c r="E50" s="28">
        <v>3000000</v>
      </c>
      <c r="F50" s="25">
        <v>2996.52</v>
      </c>
      <c r="G50" s="25">
        <v>2.11</v>
      </c>
      <c r="H50" s="25">
        <v>3.03</v>
      </c>
    </row>
    <row r="51" spans="2:10" x14ac:dyDescent="0.2">
      <c r="B51" s="23" t="s">
        <v>575</v>
      </c>
      <c r="C51" s="23" t="s">
        <v>576</v>
      </c>
      <c r="D51" s="23" t="s">
        <v>435</v>
      </c>
      <c r="E51" s="28">
        <v>2500000</v>
      </c>
      <c r="F51" s="25">
        <v>2492.38</v>
      </c>
      <c r="G51" s="25">
        <v>1.76</v>
      </c>
      <c r="H51" s="25">
        <v>3.1</v>
      </c>
    </row>
    <row r="52" spans="2:10" x14ac:dyDescent="0.2">
      <c r="B52" s="30" t="s">
        <v>116</v>
      </c>
      <c r="C52" s="30"/>
      <c r="D52" s="30"/>
      <c r="E52" s="31"/>
      <c r="F52" s="32">
        <f>SUM(F44:F51)</f>
        <v>38317.669999999991</v>
      </c>
      <c r="G52" s="32">
        <f>SUM(G44:G51)</f>
        <v>27.030000000000005</v>
      </c>
      <c r="H52" s="48"/>
      <c r="I52" s="14"/>
      <c r="J52" s="14"/>
    </row>
    <row r="53" spans="2:10" x14ac:dyDescent="0.2">
      <c r="B53" s="49" t="s">
        <v>117</v>
      </c>
      <c r="C53" s="49"/>
      <c r="D53" s="49"/>
      <c r="E53" s="50"/>
      <c r="F53" s="51">
        <f>F38+F43+F52</f>
        <v>77703.51999999999</v>
      </c>
      <c r="G53" s="51">
        <f>G38+G43+G52</f>
        <v>54.820000000000007</v>
      </c>
      <c r="H53" s="51"/>
      <c r="I53" s="14"/>
      <c r="J53" s="14"/>
    </row>
    <row r="54" spans="2:10" x14ac:dyDescent="0.2">
      <c r="B54" s="47" t="s">
        <v>436</v>
      </c>
      <c r="C54" s="23"/>
      <c r="D54" s="23"/>
      <c r="E54" s="24"/>
      <c r="F54" s="25"/>
      <c r="G54" s="25"/>
      <c r="H54" s="25"/>
    </row>
    <row r="55" spans="2:10" x14ac:dyDescent="0.2">
      <c r="B55" s="23" t="s">
        <v>577</v>
      </c>
      <c r="C55" s="23" t="s">
        <v>578</v>
      </c>
      <c r="D55" s="23" t="s">
        <v>439</v>
      </c>
      <c r="E55" s="28">
        <v>6500000</v>
      </c>
      <c r="F55" s="25">
        <v>6563.6</v>
      </c>
      <c r="G55" s="25">
        <v>4.63</v>
      </c>
      <c r="H55" s="25">
        <v>3.69</v>
      </c>
    </row>
    <row r="56" spans="2:10" x14ac:dyDescent="0.2">
      <c r="B56" s="23" t="s">
        <v>444</v>
      </c>
      <c r="C56" s="23" t="s">
        <v>445</v>
      </c>
      <c r="D56" s="23" t="s">
        <v>439</v>
      </c>
      <c r="E56" s="28">
        <v>2500000</v>
      </c>
      <c r="F56" s="25">
        <v>2576.38</v>
      </c>
      <c r="G56" s="25">
        <v>1.82</v>
      </c>
      <c r="H56" s="25">
        <v>3.63</v>
      </c>
    </row>
    <row r="57" spans="2:10" x14ac:dyDescent="0.2">
      <c r="B57" s="23" t="s">
        <v>437</v>
      </c>
      <c r="C57" s="23" t="s">
        <v>438</v>
      </c>
      <c r="D57" s="23" t="s">
        <v>439</v>
      </c>
      <c r="E57" s="28">
        <v>2500000</v>
      </c>
      <c r="F57" s="25">
        <v>2520.2199999999998</v>
      </c>
      <c r="G57" s="25">
        <v>1.78</v>
      </c>
      <c r="H57" s="25">
        <v>3.34</v>
      </c>
    </row>
    <row r="58" spans="2:10" x14ac:dyDescent="0.2">
      <c r="B58" s="23" t="s">
        <v>579</v>
      </c>
      <c r="C58" s="23" t="s">
        <v>580</v>
      </c>
      <c r="D58" s="23" t="s">
        <v>439</v>
      </c>
      <c r="E58" s="28">
        <v>2500000</v>
      </c>
      <c r="F58" s="25">
        <v>2505.23</v>
      </c>
      <c r="G58" s="25">
        <v>1.77</v>
      </c>
      <c r="H58" s="25">
        <v>4.3499999999999996</v>
      </c>
    </row>
    <row r="59" spans="2:10" x14ac:dyDescent="0.2">
      <c r="B59" s="23" t="s">
        <v>450</v>
      </c>
      <c r="C59" s="23" t="s">
        <v>451</v>
      </c>
      <c r="D59" s="23" t="s">
        <v>439</v>
      </c>
      <c r="E59" s="28">
        <v>1000000</v>
      </c>
      <c r="F59" s="25">
        <v>1042.28</v>
      </c>
      <c r="G59" s="25">
        <v>0.74</v>
      </c>
      <c r="H59" s="25">
        <v>4.26</v>
      </c>
    </row>
    <row r="60" spans="2:10" x14ac:dyDescent="0.2">
      <c r="B60" s="52" t="s">
        <v>581</v>
      </c>
      <c r="C60" s="52" t="s">
        <v>582</v>
      </c>
      <c r="D60" s="52" t="s">
        <v>439</v>
      </c>
      <c r="E60" s="53">
        <v>700000</v>
      </c>
      <c r="F60" s="54">
        <v>724.25</v>
      </c>
      <c r="G60" s="54">
        <v>0.51</v>
      </c>
      <c r="H60" s="54">
        <v>3.74</v>
      </c>
    </row>
    <row r="61" spans="2:10" x14ac:dyDescent="0.2">
      <c r="B61" s="55" t="s">
        <v>117</v>
      </c>
      <c r="C61" s="55"/>
      <c r="D61" s="55"/>
      <c r="E61" s="56"/>
      <c r="F61" s="57">
        <f>SUM(F55:F60)</f>
        <v>15931.96</v>
      </c>
      <c r="G61" s="57">
        <f>SUM(G55:G60)</f>
        <v>11.25</v>
      </c>
      <c r="H61" s="57"/>
      <c r="I61" s="14"/>
      <c r="J61" s="14"/>
    </row>
    <row r="62" spans="2:10" x14ac:dyDescent="0.2">
      <c r="B62" s="47" t="s">
        <v>118</v>
      </c>
      <c r="C62" s="23"/>
      <c r="D62" s="23"/>
      <c r="E62" s="24"/>
      <c r="F62" s="25"/>
      <c r="G62" s="25"/>
      <c r="H62" s="25"/>
    </row>
    <row r="63" spans="2:10" x14ac:dyDescent="0.2">
      <c r="B63" s="23" t="s">
        <v>118</v>
      </c>
      <c r="C63" s="23"/>
      <c r="D63" s="23"/>
      <c r="E63" s="24"/>
      <c r="F63" s="25">
        <v>7421</v>
      </c>
      <c r="G63" s="25">
        <v>5.24</v>
      </c>
      <c r="H63" s="25"/>
    </row>
    <row r="64" spans="2:10" x14ac:dyDescent="0.2">
      <c r="B64" s="30" t="s">
        <v>116</v>
      </c>
      <c r="C64" s="30"/>
      <c r="D64" s="30"/>
      <c r="E64" s="31"/>
      <c r="F64" s="32">
        <f>SUM(F62:F63)</f>
        <v>7421</v>
      </c>
      <c r="G64" s="32">
        <f>SUM(G62:G63)</f>
        <v>5.24</v>
      </c>
      <c r="H64" s="48"/>
      <c r="I64" s="14"/>
      <c r="J64" s="14"/>
    </row>
    <row r="65" spans="2:10" x14ac:dyDescent="0.2">
      <c r="B65" s="34" t="s">
        <v>117</v>
      </c>
      <c r="C65" s="34"/>
      <c r="D65" s="34"/>
      <c r="E65" s="35"/>
      <c r="F65" s="36">
        <f>F64</f>
        <v>7421</v>
      </c>
      <c r="G65" s="36">
        <f>G64</f>
        <v>5.24</v>
      </c>
      <c r="H65" s="36"/>
      <c r="I65" s="14"/>
      <c r="J65" s="14"/>
    </row>
    <row r="66" spans="2:10" x14ac:dyDescent="0.2">
      <c r="B66" s="44" t="s">
        <v>120</v>
      </c>
      <c r="C66" s="44"/>
      <c r="D66" s="44"/>
      <c r="E66" s="45"/>
      <c r="F66" s="16">
        <f>F67-(+F31+F53+F61+F65)</f>
        <v>-3608.7399999999616</v>
      </c>
      <c r="G66" s="16">
        <f>G67-(+G31+G53+G61+G65)</f>
        <v>-2.5400000000000063</v>
      </c>
      <c r="H66" s="16"/>
      <c r="I66" s="14"/>
      <c r="J66" s="14"/>
    </row>
    <row r="67" spans="2:10" x14ac:dyDescent="0.2">
      <c r="B67" s="44" t="s">
        <v>119</v>
      </c>
      <c r="C67" s="44"/>
      <c r="D67" s="44"/>
      <c r="E67" s="45"/>
      <c r="F67" s="16">
        <v>141698.72</v>
      </c>
      <c r="G67" s="16">
        <v>100</v>
      </c>
      <c r="H67" s="16"/>
      <c r="I67" s="14"/>
      <c r="J67" s="14"/>
    </row>
    <row r="69" spans="2:10" x14ac:dyDescent="0.2">
      <c r="B69" s="14" t="s">
        <v>778</v>
      </c>
    </row>
    <row r="70" spans="2:10" x14ac:dyDescent="0.2">
      <c r="B70" s="14" t="s">
        <v>583</v>
      </c>
    </row>
    <row r="71" spans="2:10" x14ac:dyDescent="0.2">
      <c r="B71" s="14"/>
    </row>
  </sheetData>
  <mergeCells count="1">
    <mergeCell ref="B1:H1"/>
  </mergeCells>
  <pageMargins left="0.7" right="0.7" top="0.75" bottom="0.75" header="0.3" footer="0.3"/>
  <pageSetup paperSize="9" orientation="portrait" r:id="rId1"/>
  <headerFooter>
    <oddFooter>&amp;R&amp;1#&amp;"Calibri"&amp;10&amp;KFF0000|PUBLIC|</oddFooter>
    <evenFooter>&amp;LPUBLIC</evenFooter>
    <firstFooter>&amp;LPUBLIC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9"/>
  <sheetViews>
    <sheetView workbookViewId="0"/>
  </sheetViews>
  <sheetFormatPr defaultRowHeight="12" x14ac:dyDescent="0.2"/>
  <cols>
    <col min="1" max="1" width="9.140625" style="1"/>
    <col min="2" max="2" width="58.28515625" style="1" bestFit="1" customWidth="1"/>
    <col min="3" max="3" width="13.5703125" style="1" bestFit="1" customWidth="1"/>
    <col min="4" max="4" width="22.28515625" style="1" customWidth="1"/>
    <col min="5" max="5" width="18.28515625" style="12" bestFit="1" customWidth="1"/>
    <col min="6" max="6" width="15.28515625" style="13" bestFit="1" customWidth="1"/>
    <col min="7" max="7" width="7.42578125" style="13" bestFit="1" customWidth="1"/>
    <col min="8" max="8" width="6.5703125" style="13" bestFit="1" customWidth="1"/>
    <col min="9" max="16384" width="9.140625" style="1"/>
  </cols>
  <sheetData>
    <row r="1" spans="2:8" ht="21" customHeight="1" x14ac:dyDescent="0.2">
      <c r="B1" s="86" t="s">
        <v>19</v>
      </c>
      <c r="C1" s="87"/>
      <c r="D1" s="87"/>
      <c r="E1" s="87"/>
      <c r="F1" s="87"/>
      <c r="G1" s="87"/>
      <c r="H1" s="87"/>
    </row>
    <row r="3" spans="2:8" ht="16.5" thickBot="1" x14ac:dyDescent="0.25">
      <c r="B3" s="2" t="s">
        <v>831</v>
      </c>
      <c r="C3" s="3"/>
      <c r="D3" s="4"/>
      <c r="E3" s="5"/>
      <c r="F3" s="6"/>
      <c r="G3" s="6"/>
    </row>
    <row r="4" spans="2:8" ht="24" x14ac:dyDescent="0.2">
      <c r="B4" s="7" t="s">
        <v>0</v>
      </c>
      <c r="C4" s="8" t="s">
        <v>1</v>
      </c>
      <c r="D4" s="8" t="s">
        <v>5</v>
      </c>
      <c r="E4" s="9" t="s">
        <v>2</v>
      </c>
      <c r="F4" s="10" t="s">
        <v>3</v>
      </c>
      <c r="G4" s="11" t="s">
        <v>4</v>
      </c>
      <c r="H4" s="11" t="s">
        <v>6</v>
      </c>
    </row>
    <row r="5" spans="2:8" x14ac:dyDescent="0.2">
      <c r="B5" s="17" t="s">
        <v>30</v>
      </c>
      <c r="C5" s="18"/>
      <c r="D5" s="18"/>
      <c r="E5" s="19"/>
      <c r="F5" s="20"/>
      <c r="G5" s="20"/>
      <c r="H5" s="21"/>
    </row>
    <row r="6" spans="2:8" x14ac:dyDescent="0.2">
      <c r="B6" s="22" t="s">
        <v>31</v>
      </c>
      <c r="C6" s="23"/>
      <c r="D6" s="23"/>
      <c r="E6" s="24"/>
      <c r="F6" s="25"/>
      <c r="G6" s="25"/>
      <c r="H6" s="26"/>
    </row>
    <row r="7" spans="2:8" x14ac:dyDescent="0.2">
      <c r="B7" s="27" t="s">
        <v>121</v>
      </c>
      <c r="C7" s="23" t="s">
        <v>122</v>
      </c>
      <c r="D7" s="23" t="s">
        <v>37</v>
      </c>
      <c r="E7" s="28">
        <v>45032</v>
      </c>
      <c r="F7" s="25">
        <v>672.62</v>
      </c>
      <c r="G7" s="25">
        <v>1.41</v>
      </c>
      <c r="H7" s="26"/>
    </row>
    <row r="8" spans="2:8" x14ac:dyDescent="0.2">
      <c r="B8" s="27" t="s">
        <v>38</v>
      </c>
      <c r="C8" s="23" t="s">
        <v>39</v>
      </c>
      <c r="D8" s="23" t="s">
        <v>37</v>
      </c>
      <c r="E8" s="28">
        <v>112914</v>
      </c>
      <c r="F8" s="25">
        <v>657.27</v>
      </c>
      <c r="G8" s="25">
        <v>1.38</v>
      </c>
      <c r="H8" s="26"/>
    </row>
    <row r="9" spans="2:8" x14ac:dyDescent="0.2">
      <c r="B9" s="27" t="s">
        <v>133</v>
      </c>
      <c r="C9" s="23" t="s">
        <v>134</v>
      </c>
      <c r="D9" s="23" t="s">
        <v>37</v>
      </c>
      <c r="E9" s="28">
        <v>91062</v>
      </c>
      <c r="F9" s="25">
        <v>635.11</v>
      </c>
      <c r="G9" s="25">
        <v>1.33</v>
      </c>
      <c r="H9" s="26"/>
    </row>
    <row r="10" spans="2:8" x14ac:dyDescent="0.2">
      <c r="B10" s="27" t="s">
        <v>131</v>
      </c>
      <c r="C10" s="23" t="s">
        <v>132</v>
      </c>
      <c r="D10" s="23" t="s">
        <v>111</v>
      </c>
      <c r="E10" s="28">
        <v>11000</v>
      </c>
      <c r="F10" s="25">
        <v>566.48</v>
      </c>
      <c r="G10" s="25">
        <v>1.19</v>
      </c>
      <c r="H10" s="26"/>
    </row>
    <row r="11" spans="2:8" x14ac:dyDescent="0.2">
      <c r="B11" s="27" t="s">
        <v>123</v>
      </c>
      <c r="C11" s="23" t="s">
        <v>124</v>
      </c>
      <c r="D11" s="23" t="s">
        <v>125</v>
      </c>
      <c r="E11" s="28">
        <v>36920</v>
      </c>
      <c r="F11" s="25">
        <v>505.08</v>
      </c>
      <c r="G11" s="25">
        <v>1.06</v>
      </c>
      <c r="H11" s="26"/>
    </row>
    <row r="12" spans="2:8" x14ac:dyDescent="0.2">
      <c r="B12" s="27" t="s">
        <v>158</v>
      </c>
      <c r="C12" s="23" t="s">
        <v>159</v>
      </c>
      <c r="D12" s="23" t="s">
        <v>160</v>
      </c>
      <c r="E12" s="28">
        <v>79500</v>
      </c>
      <c r="F12" s="25">
        <v>430.97</v>
      </c>
      <c r="G12" s="25">
        <v>0.9</v>
      </c>
      <c r="H12" s="26"/>
    </row>
    <row r="13" spans="2:8" x14ac:dyDescent="0.2">
      <c r="B13" s="27" t="s">
        <v>168</v>
      </c>
      <c r="C13" s="23" t="s">
        <v>169</v>
      </c>
      <c r="D13" s="23" t="s">
        <v>170</v>
      </c>
      <c r="E13" s="28">
        <v>15000</v>
      </c>
      <c r="F13" s="25">
        <v>428.86</v>
      </c>
      <c r="G13" s="25">
        <v>0.9</v>
      </c>
      <c r="H13" s="26"/>
    </row>
    <row r="14" spans="2:8" x14ac:dyDescent="0.2">
      <c r="B14" s="27" t="s">
        <v>227</v>
      </c>
      <c r="C14" s="23" t="s">
        <v>228</v>
      </c>
      <c r="D14" s="23" t="s">
        <v>170</v>
      </c>
      <c r="E14" s="28">
        <v>10000</v>
      </c>
      <c r="F14" s="25">
        <v>428.06</v>
      </c>
      <c r="G14" s="25">
        <v>0.9</v>
      </c>
      <c r="H14" s="26"/>
    </row>
    <row r="15" spans="2:8" x14ac:dyDescent="0.2">
      <c r="B15" s="27" t="s">
        <v>128</v>
      </c>
      <c r="C15" s="23" t="s">
        <v>129</v>
      </c>
      <c r="D15" s="23" t="s">
        <v>130</v>
      </c>
      <c r="E15" s="28">
        <v>21154</v>
      </c>
      <c r="F15" s="25">
        <v>423.74</v>
      </c>
      <c r="G15" s="25">
        <v>0.89</v>
      </c>
      <c r="H15" s="26"/>
    </row>
    <row r="16" spans="2:8" x14ac:dyDescent="0.2">
      <c r="B16" s="27" t="s">
        <v>269</v>
      </c>
      <c r="C16" s="23" t="s">
        <v>270</v>
      </c>
      <c r="D16" s="23" t="s">
        <v>271</v>
      </c>
      <c r="E16" s="28">
        <v>75000</v>
      </c>
      <c r="F16" s="25">
        <v>348.79</v>
      </c>
      <c r="G16" s="25">
        <v>0.73</v>
      </c>
      <c r="H16" s="26"/>
    </row>
    <row r="17" spans="2:8" x14ac:dyDescent="0.2">
      <c r="B17" s="27" t="s">
        <v>147</v>
      </c>
      <c r="C17" s="23" t="s">
        <v>148</v>
      </c>
      <c r="D17" s="23" t="s">
        <v>149</v>
      </c>
      <c r="E17" s="28">
        <v>9000</v>
      </c>
      <c r="F17" s="25">
        <v>326.05</v>
      </c>
      <c r="G17" s="25">
        <v>0.68</v>
      </c>
      <c r="H17" s="26"/>
    </row>
    <row r="18" spans="2:8" x14ac:dyDescent="0.2">
      <c r="B18" s="27" t="s">
        <v>255</v>
      </c>
      <c r="C18" s="23" t="s">
        <v>256</v>
      </c>
      <c r="D18" s="23" t="s">
        <v>149</v>
      </c>
      <c r="E18" s="28">
        <v>12870</v>
      </c>
      <c r="F18" s="25">
        <v>318.95999999999998</v>
      </c>
      <c r="G18" s="25">
        <v>0.67</v>
      </c>
      <c r="H18" s="26"/>
    </row>
    <row r="19" spans="2:8" x14ac:dyDescent="0.2">
      <c r="B19" s="27" t="s">
        <v>176</v>
      </c>
      <c r="C19" s="23" t="s">
        <v>177</v>
      </c>
      <c r="D19" s="23" t="s">
        <v>37</v>
      </c>
      <c r="E19" s="28">
        <v>17450</v>
      </c>
      <c r="F19" s="25">
        <v>305.89999999999998</v>
      </c>
      <c r="G19" s="25">
        <v>0.64</v>
      </c>
      <c r="H19" s="26"/>
    </row>
    <row r="20" spans="2:8" x14ac:dyDescent="0.2">
      <c r="B20" s="27" t="s">
        <v>126</v>
      </c>
      <c r="C20" s="23" t="s">
        <v>127</v>
      </c>
      <c r="D20" s="23" t="s">
        <v>125</v>
      </c>
      <c r="E20" s="28">
        <v>9130</v>
      </c>
      <c r="F20" s="25">
        <v>290.14</v>
      </c>
      <c r="G20" s="25">
        <v>0.61</v>
      </c>
      <c r="H20" s="26"/>
    </row>
    <row r="21" spans="2:8" x14ac:dyDescent="0.2">
      <c r="B21" s="27" t="s">
        <v>152</v>
      </c>
      <c r="C21" s="23" t="s">
        <v>153</v>
      </c>
      <c r="D21" s="23" t="s">
        <v>144</v>
      </c>
      <c r="E21" s="28">
        <v>4150</v>
      </c>
      <c r="F21" s="25">
        <v>284.66000000000003</v>
      </c>
      <c r="G21" s="25">
        <v>0.6</v>
      </c>
      <c r="H21" s="26"/>
    </row>
    <row r="22" spans="2:8" x14ac:dyDescent="0.2">
      <c r="B22" s="27" t="s">
        <v>257</v>
      </c>
      <c r="C22" s="23" t="s">
        <v>258</v>
      </c>
      <c r="D22" s="23" t="s">
        <v>170</v>
      </c>
      <c r="E22" s="28">
        <v>140000</v>
      </c>
      <c r="F22" s="25">
        <v>281.75</v>
      </c>
      <c r="G22" s="25">
        <v>0.59</v>
      </c>
      <c r="H22" s="26"/>
    </row>
    <row r="23" spans="2:8" x14ac:dyDescent="0.2">
      <c r="B23" s="27" t="s">
        <v>171</v>
      </c>
      <c r="C23" s="23" t="s">
        <v>172</v>
      </c>
      <c r="D23" s="23" t="s">
        <v>160</v>
      </c>
      <c r="E23" s="28">
        <v>16400</v>
      </c>
      <c r="F23" s="25">
        <v>276.91000000000003</v>
      </c>
      <c r="G23" s="25">
        <v>0.57999999999999996</v>
      </c>
      <c r="H23" s="26"/>
    </row>
    <row r="24" spans="2:8" x14ac:dyDescent="0.2">
      <c r="B24" s="27" t="s">
        <v>193</v>
      </c>
      <c r="C24" s="23" t="s">
        <v>194</v>
      </c>
      <c r="D24" s="23" t="s">
        <v>111</v>
      </c>
      <c r="E24" s="28">
        <v>29736</v>
      </c>
      <c r="F24" s="25">
        <v>276.02</v>
      </c>
      <c r="G24" s="25">
        <v>0.57999999999999996</v>
      </c>
      <c r="H24" s="26"/>
    </row>
    <row r="25" spans="2:8" x14ac:dyDescent="0.2">
      <c r="B25" s="27" t="s">
        <v>73</v>
      </c>
      <c r="C25" s="23" t="s">
        <v>74</v>
      </c>
      <c r="D25" s="23" t="s">
        <v>75</v>
      </c>
      <c r="E25" s="28">
        <v>50000</v>
      </c>
      <c r="F25" s="25">
        <v>274.73</v>
      </c>
      <c r="G25" s="25">
        <v>0.57999999999999996</v>
      </c>
      <c r="H25" s="26"/>
    </row>
    <row r="26" spans="2:8" x14ac:dyDescent="0.2">
      <c r="B26" s="27" t="s">
        <v>186</v>
      </c>
      <c r="C26" s="23" t="s">
        <v>187</v>
      </c>
      <c r="D26" s="23" t="s">
        <v>185</v>
      </c>
      <c r="E26" s="28">
        <v>3715</v>
      </c>
      <c r="F26" s="25">
        <v>263.14</v>
      </c>
      <c r="G26" s="25">
        <v>0.55000000000000004</v>
      </c>
      <c r="H26" s="26"/>
    </row>
    <row r="27" spans="2:8" x14ac:dyDescent="0.2">
      <c r="B27" s="27" t="s">
        <v>163</v>
      </c>
      <c r="C27" s="23" t="s">
        <v>164</v>
      </c>
      <c r="D27" s="23" t="s">
        <v>165</v>
      </c>
      <c r="E27" s="28">
        <v>30000</v>
      </c>
      <c r="F27" s="25">
        <v>257.83999999999997</v>
      </c>
      <c r="G27" s="25">
        <v>0.54</v>
      </c>
      <c r="H27" s="26"/>
    </row>
    <row r="28" spans="2:8" x14ac:dyDescent="0.2">
      <c r="B28" s="27" t="s">
        <v>76</v>
      </c>
      <c r="C28" s="23" t="s">
        <v>77</v>
      </c>
      <c r="D28" s="23" t="s">
        <v>64</v>
      </c>
      <c r="E28" s="28">
        <v>16000</v>
      </c>
      <c r="F28" s="25">
        <v>254.24</v>
      </c>
      <c r="G28" s="25">
        <v>0.53</v>
      </c>
      <c r="H28" s="26"/>
    </row>
    <row r="29" spans="2:8" x14ac:dyDescent="0.2">
      <c r="B29" s="27" t="s">
        <v>190</v>
      </c>
      <c r="C29" s="23" t="s">
        <v>191</v>
      </c>
      <c r="D29" s="23" t="s">
        <v>192</v>
      </c>
      <c r="E29" s="28">
        <v>8000</v>
      </c>
      <c r="F29" s="25">
        <v>232.88</v>
      </c>
      <c r="G29" s="25">
        <v>0.49</v>
      </c>
      <c r="H29" s="26"/>
    </row>
    <row r="30" spans="2:8" x14ac:dyDescent="0.2">
      <c r="B30" s="27" t="s">
        <v>323</v>
      </c>
      <c r="C30" s="23" t="s">
        <v>324</v>
      </c>
      <c r="D30" s="23" t="s">
        <v>58</v>
      </c>
      <c r="E30" s="28">
        <v>100000</v>
      </c>
      <c r="F30" s="25">
        <v>225.6</v>
      </c>
      <c r="G30" s="25">
        <v>0.47</v>
      </c>
      <c r="H30" s="26"/>
    </row>
    <row r="31" spans="2:8" x14ac:dyDescent="0.2">
      <c r="B31" s="27" t="s">
        <v>219</v>
      </c>
      <c r="C31" s="23" t="s">
        <v>220</v>
      </c>
      <c r="D31" s="23" t="s">
        <v>50</v>
      </c>
      <c r="E31" s="28">
        <v>10000</v>
      </c>
      <c r="F31" s="25">
        <v>222.66</v>
      </c>
      <c r="G31" s="25">
        <v>0.47</v>
      </c>
      <c r="H31" s="26"/>
    </row>
    <row r="32" spans="2:8" x14ac:dyDescent="0.2">
      <c r="B32" s="27" t="s">
        <v>166</v>
      </c>
      <c r="C32" s="23" t="s">
        <v>167</v>
      </c>
      <c r="D32" s="23" t="s">
        <v>50</v>
      </c>
      <c r="E32" s="28">
        <v>13700</v>
      </c>
      <c r="F32" s="25">
        <v>213.45</v>
      </c>
      <c r="G32" s="25">
        <v>0.45</v>
      </c>
      <c r="H32" s="26"/>
    </row>
    <row r="33" spans="2:10" x14ac:dyDescent="0.2">
      <c r="B33" s="27" t="s">
        <v>80</v>
      </c>
      <c r="C33" s="23" t="s">
        <v>81</v>
      </c>
      <c r="D33" s="23" t="s">
        <v>45</v>
      </c>
      <c r="E33" s="28">
        <v>15000</v>
      </c>
      <c r="F33" s="25">
        <v>211.51</v>
      </c>
      <c r="G33" s="25">
        <v>0.44</v>
      </c>
      <c r="H33" s="26"/>
    </row>
    <row r="34" spans="2:10" x14ac:dyDescent="0.2">
      <c r="B34" s="27" t="s">
        <v>203</v>
      </c>
      <c r="C34" s="23" t="s">
        <v>204</v>
      </c>
      <c r="D34" s="23" t="s">
        <v>185</v>
      </c>
      <c r="E34" s="28">
        <v>15000</v>
      </c>
      <c r="F34" s="25">
        <v>209.99</v>
      </c>
      <c r="G34" s="25">
        <v>0.44</v>
      </c>
      <c r="H34" s="26"/>
    </row>
    <row r="35" spans="2:10" x14ac:dyDescent="0.2">
      <c r="B35" s="27" t="s">
        <v>154</v>
      </c>
      <c r="C35" s="23" t="s">
        <v>155</v>
      </c>
      <c r="D35" s="23" t="s">
        <v>58</v>
      </c>
      <c r="E35" s="28">
        <v>15000</v>
      </c>
      <c r="F35" s="25">
        <v>206.93</v>
      </c>
      <c r="G35" s="25">
        <v>0.43</v>
      </c>
      <c r="H35" s="26"/>
    </row>
    <row r="36" spans="2:10" x14ac:dyDescent="0.2">
      <c r="B36" s="27" t="s">
        <v>101</v>
      </c>
      <c r="C36" s="23" t="s">
        <v>102</v>
      </c>
      <c r="D36" s="23" t="s">
        <v>75</v>
      </c>
      <c r="E36" s="28">
        <v>40000</v>
      </c>
      <c r="F36" s="25">
        <v>204.94</v>
      </c>
      <c r="G36" s="25">
        <v>0.43</v>
      </c>
      <c r="H36" s="26"/>
    </row>
    <row r="37" spans="2:10" x14ac:dyDescent="0.2">
      <c r="B37" s="27" t="s">
        <v>207</v>
      </c>
      <c r="C37" s="23" t="s">
        <v>208</v>
      </c>
      <c r="D37" s="23" t="s">
        <v>149</v>
      </c>
      <c r="E37" s="28">
        <v>10000</v>
      </c>
      <c r="F37" s="25">
        <v>190.38</v>
      </c>
      <c r="G37" s="25">
        <v>0.4</v>
      </c>
      <c r="H37" s="26"/>
    </row>
    <row r="38" spans="2:10" x14ac:dyDescent="0.2">
      <c r="B38" s="27" t="s">
        <v>217</v>
      </c>
      <c r="C38" s="23" t="s">
        <v>218</v>
      </c>
      <c r="D38" s="23" t="s">
        <v>211</v>
      </c>
      <c r="E38" s="28">
        <v>12000</v>
      </c>
      <c r="F38" s="25">
        <v>181.55</v>
      </c>
      <c r="G38" s="25">
        <v>0.38</v>
      </c>
      <c r="H38" s="26"/>
    </row>
    <row r="39" spans="2:10" x14ac:dyDescent="0.2">
      <c r="B39" s="27" t="s">
        <v>59</v>
      </c>
      <c r="C39" s="23" t="s">
        <v>60</v>
      </c>
      <c r="D39" s="23" t="s">
        <v>61</v>
      </c>
      <c r="E39" s="28">
        <v>15966</v>
      </c>
      <c r="F39" s="25">
        <v>151.16999999999999</v>
      </c>
      <c r="G39" s="25">
        <v>0.32</v>
      </c>
      <c r="H39" s="26"/>
    </row>
    <row r="40" spans="2:10" x14ac:dyDescent="0.2">
      <c r="B40" s="27" t="s">
        <v>161</v>
      </c>
      <c r="C40" s="23" t="s">
        <v>162</v>
      </c>
      <c r="D40" s="23" t="s">
        <v>141</v>
      </c>
      <c r="E40" s="28">
        <v>4000</v>
      </c>
      <c r="F40" s="25">
        <v>145</v>
      </c>
      <c r="G40" s="25">
        <v>0.3</v>
      </c>
      <c r="H40" s="26"/>
    </row>
    <row r="41" spans="2:10" x14ac:dyDescent="0.2">
      <c r="B41" s="27" t="s">
        <v>139</v>
      </c>
      <c r="C41" s="23" t="s">
        <v>140</v>
      </c>
      <c r="D41" s="23" t="s">
        <v>141</v>
      </c>
      <c r="E41" s="28">
        <v>5597</v>
      </c>
      <c r="F41" s="25">
        <v>136.09</v>
      </c>
      <c r="G41" s="25">
        <v>0.28999999999999998</v>
      </c>
      <c r="H41" s="26"/>
    </row>
    <row r="42" spans="2:10" x14ac:dyDescent="0.2">
      <c r="B42" s="27" t="s">
        <v>257</v>
      </c>
      <c r="C42" s="23" t="s">
        <v>276</v>
      </c>
      <c r="D42" s="23" t="s">
        <v>170</v>
      </c>
      <c r="E42" s="28">
        <v>15000</v>
      </c>
      <c r="F42" s="25">
        <v>25.34</v>
      </c>
      <c r="G42" s="25">
        <v>0.05</v>
      </c>
      <c r="H42" s="26"/>
    </row>
    <row r="43" spans="2:10" x14ac:dyDescent="0.2">
      <c r="B43" s="29" t="s">
        <v>116</v>
      </c>
      <c r="C43" s="30"/>
      <c r="D43" s="30"/>
      <c r="E43" s="31"/>
      <c r="F43" s="32">
        <f>SUM(F7:F42)</f>
        <v>11064.809999999998</v>
      </c>
      <c r="G43" s="32">
        <f>SUM(G7:G42)</f>
        <v>23.2</v>
      </c>
      <c r="H43" s="33"/>
      <c r="I43" s="14"/>
      <c r="J43" s="14"/>
    </row>
    <row r="44" spans="2:10" x14ac:dyDescent="0.2">
      <c r="B44" s="37" t="s">
        <v>117</v>
      </c>
      <c r="C44" s="37"/>
      <c r="D44" s="37"/>
      <c r="E44" s="38"/>
      <c r="F44" s="39">
        <f>F43</f>
        <v>11064.809999999998</v>
      </c>
      <c r="G44" s="39">
        <f>G43</f>
        <v>23.2</v>
      </c>
      <c r="H44" s="15"/>
      <c r="I44" s="14"/>
      <c r="J44" s="14"/>
    </row>
    <row r="45" spans="2:10" x14ac:dyDescent="0.2">
      <c r="B45" s="46" t="s">
        <v>359</v>
      </c>
      <c r="C45" s="41"/>
      <c r="D45" s="41"/>
      <c r="E45" s="42"/>
      <c r="F45" s="43"/>
      <c r="G45" s="43"/>
      <c r="H45" s="43"/>
    </row>
    <row r="46" spans="2:10" x14ac:dyDescent="0.2">
      <c r="B46" s="47" t="s">
        <v>31</v>
      </c>
      <c r="C46" s="23"/>
      <c r="D46" s="23"/>
      <c r="E46" s="24"/>
      <c r="F46" s="25"/>
      <c r="G46" s="25"/>
      <c r="H46" s="25"/>
    </row>
    <row r="47" spans="2:10" x14ac:dyDescent="0.2">
      <c r="B47" s="23" t="s">
        <v>368</v>
      </c>
      <c r="C47" s="23" t="s">
        <v>369</v>
      </c>
      <c r="D47" s="23" t="s">
        <v>365</v>
      </c>
      <c r="E47" s="28">
        <v>250</v>
      </c>
      <c r="F47" s="25">
        <v>2580.9299999999998</v>
      </c>
      <c r="G47" s="25">
        <v>5.41</v>
      </c>
      <c r="H47" s="25">
        <v>4.5599999999999996</v>
      </c>
    </row>
    <row r="48" spans="2:10" x14ac:dyDescent="0.2">
      <c r="B48" s="23" t="s">
        <v>494</v>
      </c>
      <c r="C48" s="23" t="s">
        <v>495</v>
      </c>
      <c r="D48" s="23" t="s">
        <v>365</v>
      </c>
      <c r="E48" s="28">
        <v>150</v>
      </c>
      <c r="F48" s="25">
        <v>1530.93</v>
      </c>
      <c r="G48" s="25">
        <v>3.21</v>
      </c>
      <c r="H48" s="25">
        <v>4.01</v>
      </c>
    </row>
    <row r="49" spans="2:10" x14ac:dyDescent="0.2">
      <c r="B49" s="23" t="s">
        <v>382</v>
      </c>
      <c r="C49" s="23" t="s">
        <v>383</v>
      </c>
      <c r="D49" s="23" t="s">
        <v>365</v>
      </c>
      <c r="E49" s="28">
        <v>100</v>
      </c>
      <c r="F49" s="25">
        <v>1063.0899999999999</v>
      </c>
      <c r="G49" s="25">
        <v>2.23</v>
      </c>
      <c r="H49" s="25">
        <v>5.81</v>
      </c>
    </row>
    <row r="50" spans="2:10" x14ac:dyDescent="0.2">
      <c r="B50" s="23" t="s">
        <v>584</v>
      </c>
      <c r="C50" s="23" t="s">
        <v>585</v>
      </c>
      <c r="D50" s="23" t="s">
        <v>365</v>
      </c>
      <c r="E50" s="28">
        <v>100</v>
      </c>
      <c r="F50" s="25">
        <v>1044.1199999999999</v>
      </c>
      <c r="G50" s="25">
        <v>2.19</v>
      </c>
      <c r="H50" s="25">
        <v>5.93</v>
      </c>
    </row>
    <row r="51" spans="2:10" x14ac:dyDescent="0.2">
      <c r="B51" s="23" t="s">
        <v>504</v>
      </c>
      <c r="C51" s="23" t="s">
        <v>505</v>
      </c>
      <c r="D51" s="23" t="s">
        <v>365</v>
      </c>
      <c r="E51" s="28">
        <v>100</v>
      </c>
      <c r="F51" s="25">
        <v>1042.8599999999999</v>
      </c>
      <c r="G51" s="25">
        <v>2.19</v>
      </c>
      <c r="H51" s="25">
        <v>6.18</v>
      </c>
    </row>
    <row r="52" spans="2:10" x14ac:dyDescent="0.2">
      <c r="B52" s="23" t="s">
        <v>390</v>
      </c>
      <c r="C52" s="23" t="s">
        <v>391</v>
      </c>
      <c r="D52" s="23" t="s">
        <v>365</v>
      </c>
      <c r="E52" s="28">
        <v>100</v>
      </c>
      <c r="F52" s="25">
        <v>1040.8399999999999</v>
      </c>
      <c r="G52" s="25">
        <v>2.1800000000000002</v>
      </c>
      <c r="H52" s="25">
        <v>4.82</v>
      </c>
    </row>
    <row r="53" spans="2:10" x14ac:dyDescent="0.2">
      <c r="B53" s="23" t="s">
        <v>392</v>
      </c>
      <c r="C53" s="23" t="s">
        <v>393</v>
      </c>
      <c r="D53" s="23" t="s">
        <v>365</v>
      </c>
      <c r="E53" s="28">
        <v>100</v>
      </c>
      <c r="F53" s="25">
        <v>1038.23</v>
      </c>
      <c r="G53" s="25">
        <v>2.1800000000000002</v>
      </c>
      <c r="H53" s="25">
        <v>4.0599999999999996</v>
      </c>
    </row>
    <row r="54" spans="2:10" x14ac:dyDescent="0.2">
      <c r="B54" s="23" t="s">
        <v>396</v>
      </c>
      <c r="C54" s="23" t="s">
        <v>397</v>
      </c>
      <c r="D54" s="23" t="s">
        <v>365</v>
      </c>
      <c r="E54" s="28">
        <v>100</v>
      </c>
      <c r="F54" s="25">
        <v>1013.53</v>
      </c>
      <c r="G54" s="25">
        <v>2.12</v>
      </c>
      <c r="H54" s="25">
        <v>3.7</v>
      </c>
    </row>
    <row r="55" spans="2:10" x14ac:dyDescent="0.2">
      <c r="B55" s="23" t="s">
        <v>500</v>
      </c>
      <c r="C55" s="23" t="s">
        <v>501</v>
      </c>
      <c r="D55" s="23" t="s">
        <v>365</v>
      </c>
      <c r="E55" s="28">
        <v>50</v>
      </c>
      <c r="F55" s="25">
        <v>539.66999999999996</v>
      </c>
      <c r="G55" s="25">
        <v>1.1299999999999999</v>
      </c>
      <c r="H55" s="25">
        <v>5.76</v>
      </c>
    </row>
    <row r="56" spans="2:10" x14ac:dyDescent="0.2">
      <c r="B56" s="23" t="s">
        <v>388</v>
      </c>
      <c r="C56" s="23" t="s">
        <v>389</v>
      </c>
      <c r="D56" s="23" t="s">
        <v>365</v>
      </c>
      <c r="E56" s="28">
        <v>50</v>
      </c>
      <c r="F56" s="25">
        <v>531.21</v>
      </c>
      <c r="G56" s="25">
        <v>1.1100000000000001</v>
      </c>
      <c r="H56" s="25">
        <v>5.47</v>
      </c>
    </row>
    <row r="57" spans="2:10" x14ac:dyDescent="0.2">
      <c r="B57" s="23" t="s">
        <v>366</v>
      </c>
      <c r="C57" s="23" t="s">
        <v>367</v>
      </c>
      <c r="D57" s="23" t="s">
        <v>365</v>
      </c>
      <c r="E57" s="28">
        <v>50</v>
      </c>
      <c r="F57" s="25">
        <v>508.79</v>
      </c>
      <c r="G57" s="25">
        <v>1.07</v>
      </c>
      <c r="H57" s="25">
        <v>3.69</v>
      </c>
    </row>
    <row r="58" spans="2:10" x14ac:dyDescent="0.2">
      <c r="B58" s="30" t="s">
        <v>116</v>
      </c>
      <c r="C58" s="30"/>
      <c r="D58" s="30"/>
      <c r="E58" s="31"/>
      <c r="F58" s="32">
        <f>SUM(F46:F57)</f>
        <v>11934.2</v>
      </c>
      <c r="G58" s="32">
        <f>SUM(G46:G57)</f>
        <v>25.02</v>
      </c>
      <c r="H58" s="48"/>
      <c r="I58" s="14"/>
      <c r="J58" s="14"/>
    </row>
    <row r="59" spans="2:10" x14ac:dyDescent="0.2">
      <c r="B59" s="49" t="s">
        <v>117</v>
      </c>
      <c r="C59" s="49"/>
      <c r="D59" s="49"/>
      <c r="E59" s="50"/>
      <c r="F59" s="51">
        <f>F58</f>
        <v>11934.2</v>
      </c>
      <c r="G59" s="51">
        <f>G58</f>
        <v>25.02</v>
      </c>
      <c r="H59" s="51"/>
      <c r="I59" s="14"/>
      <c r="J59" s="14"/>
    </row>
    <row r="60" spans="2:10" x14ac:dyDescent="0.2">
      <c r="B60" s="47" t="s">
        <v>431</v>
      </c>
      <c r="C60" s="23"/>
      <c r="D60" s="23"/>
      <c r="E60" s="24"/>
      <c r="F60" s="25"/>
      <c r="G60" s="25"/>
      <c r="H60" s="25"/>
    </row>
    <row r="61" spans="2:10" x14ac:dyDescent="0.2">
      <c r="B61" s="47" t="s">
        <v>432</v>
      </c>
      <c r="C61" s="23"/>
      <c r="D61" s="23"/>
      <c r="E61" s="24"/>
      <c r="F61" s="25"/>
      <c r="G61" s="25"/>
      <c r="H61" s="25"/>
    </row>
    <row r="62" spans="2:10" x14ac:dyDescent="0.2">
      <c r="B62" s="23" t="s">
        <v>586</v>
      </c>
      <c r="C62" s="23" t="s">
        <v>587</v>
      </c>
      <c r="D62" s="23" t="s">
        <v>435</v>
      </c>
      <c r="E62" s="28">
        <v>3250000</v>
      </c>
      <c r="F62" s="25">
        <v>3197.04</v>
      </c>
      <c r="G62" s="25">
        <v>6.7</v>
      </c>
      <c r="H62" s="25">
        <v>3.45</v>
      </c>
    </row>
    <row r="63" spans="2:10" x14ac:dyDescent="0.2">
      <c r="B63" s="30" t="s">
        <v>116</v>
      </c>
      <c r="C63" s="30"/>
      <c r="D63" s="30"/>
      <c r="E63" s="31"/>
      <c r="F63" s="32">
        <f>SUM(F61:F62)</f>
        <v>3197.04</v>
      </c>
      <c r="G63" s="32">
        <f>SUM(G61:G62)</f>
        <v>6.7</v>
      </c>
      <c r="H63" s="48"/>
      <c r="I63" s="14"/>
      <c r="J63" s="14"/>
    </row>
    <row r="64" spans="2:10" x14ac:dyDescent="0.2">
      <c r="B64" s="49" t="s">
        <v>117</v>
      </c>
      <c r="C64" s="49"/>
      <c r="D64" s="49"/>
      <c r="E64" s="50"/>
      <c r="F64" s="51">
        <f>+F63</f>
        <v>3197.04</v>
      </c>
      <c r="G64" s="51">
        <f>+G63</f>
        <v>6.7</v>
      </c>
      <c r="H64" s="51"/>
      <c r="I64" s="14"/>
      <c r="J64" s="14"/>
    </row>
    <row r="65" spans="2:10" x14ac:dyDescent="0.2">
      <c r="B65" s="47" t="s">
        <v>436</v>
      </c>
      <c r="C65" s="23"/>
      <c r="D65" s="23"/>
      <c r="E65" s="24"/>
      <c r="F65" s="25"/>
      <c r="G65" s="25"/>
      <c r="H65" s="25"/>
    </row>
    <row r="66" spans="2:10" x14ac:dyDescent="0.2">
      <c r="B66" s="23" t="s">
        <v>446</v>
      </c>
      <c r="C66" s="23" t="s">
        <v>447</v>
      </c>
      <c r="D66" s="23" t="s">
        <v>439</v>
      </c>
      <c r="E66" s="28">
        <v>3600000</v>
      </c>
      <c r="F66" s="25">
        <v>3583.66</v>
      </c>
      <c r="G66" s="25">
        <v>7.51</v>
      </c>
      <c r="H66" s="25">
        <v>4.67</v>
      </c>
    </row>
    <row r="67" spans="2:10" x14ac:dyDescent="0.2">
      <c r="B67" s="23" t="s">
        <v>450</v>
      </c>
      <c r="C67" s="23" t="s">
        <v>451</v>
      </c>
      <c r="D67" s="23" t="s">
        <v>439</v>
      </c>
      <c r="E67" s="28">
        <v>2000000</v>
      </c>
      <c r="F67" s="25">
        <v>2084.5700000000002</v>
      </c>
      <c r="G67" s="25">
        <v>4.37</v>
      </c>
      <c r="H67" s="25">
        <v>4.26</v>
      </c>
    </row>
    <row r="68" spans="2:10" x14ac:dyDescent="0.2">
      <c r="B68" s="23" t="s">
        <v>508</v>
      </c>
      <c r="C68" s="23" t="s">
        <v>509</v>
      </c>
      <c r="D68" s="23" t="s">
        <v>439</v>
      </c>
      <c r="E68" s="28">
        <v>1500000</v>
      </c>
      <c r="F68" s="25">
        <v>1593.35</v>
      </c>
      <c r="G68" s="25">
        <v>3.34</v>
      </c>
      <c r="H68" s="25">
        <v>4.93</v>
      </c>
    </row>
    <row r="69" spans="2:10" x14ac:dyDescent="0.2">
      <c r="B69" s="23" t="s">
        <v>452</v>
      </c>
      <c r="C69" s="23" t="s">
        <v>453</v>
      </c>
      <c r="D69" s="23" t="s">
        <v>439</v>
      </c>
      <c r="E69" s="28">
        <v>1500000</v>
      </c>
      <c r="F69" s="25">
        <v>1556.52</v>
      </c>
      <c r="G69" s="25">
        <v>3.26</v>
      </c>
      <c r="H69" s="25">
        <v>3.79</v>
      </c>
    </row>
    <row r="70" spans="2:10" x14ac:dyDescent="0.2">
      <c r="B70" s="23" t="s">
        <v>444</v>
      </c>
      <c r="C70" s="23" t="s">
        <v>445</v>
      </c>
      <c r="D70" s="23" t="s">
        <v>439</v>
      </c>
      <c r="E70" s="28">
        <v>1500000</v>
      </c>
      <c r="F70" s="25">
        <v>1545.83</v>
      </c>
      <c r="G70" s="25">
        <v>3.24</v>
      </c>
      <c r="H70" s="25">
        <v>3.63</v>
      </c>
    </row>
    <row r="71" spans="2:10" x14ac:dyDescent="0.2">
      <c r="B71" s="23" t="s">
        <v>460</v>
      </c>
      <c r="C71" s="23" t="s">
        <v>461</v>
      </c>
      <c r="D71" s="23" t="s">
        <v>439</v>
      </c>
      <c r="E71" s="28">
        <v>1000000</v>
      </c>
      <c r="F71" s="25">
        <v>1072.1500000000001</v>
      </c>
      <c r="G71" s="25">
        <v>2.25</v>
      </c>
      <c r="H71" s="25">
        <v>6.33</v>
      </c>
    </row>
    <row r="72" spans="2:10" x14ac:dyDescent="0.2">
      <c r="B72" s="23" t="s">
        <v>464</v>
      </c>
      <c r="C72" s="23" t="s">
        <v>465</v>
      </c>
      <c r="D72" s="23" t="s">
        <v>439</v>
      </c>
      <c r="E72" s="28">
        <v>1000000</v>
      </c>
      <c r="F72" s="25">
        <v>1065.32</v>
      </c>
      <c r="G72" s="25">
        <v>2.23</v>
      </c>
      <c r="H72" s="25">
        <v>6.35</v>
      </c>
    </row>
    <row r="73" spans="2:10" x14ac:dyDescent="0.2">
      <c r="B73" s="23" t="s">
        <v>448</v>
      </c>
      <c r="C73" s="23" t="s">
        <v>449</v>
      </c>
      <c r="D73" s="23" t="s">
        <v>439</v>
      </c>
      <c r="E73" s="28">
        <v>1000000</v>
      </c>
      <c r="F73" s="25">
        <v>1062.7</v>
      </c>
      <c r="G73" s="25">
        <v>2.23</v>
      </c>
      <c r="H73" s="25">
        <v>5.21</v>
      </c>
    </row>
    <row r="74" spans="2:10" x14ac:dyDescent="0.2">
      <c r="B74" s="23" t="s">
        <v>466</v>
      </c>
      <c r="C74" s="23" t="s">
        <v>467</v>
      </c>
      <c r="D74" s="23" t="s">
        <v>439</v>
      </c>
      <c r="E74" s="28">
        <v>1000000</v>
      </c>
      <c r="F74" s="25">
        <v>1029.0999999999999</v>
      </c>
      <c r="G74" s="25">
        <v>2.16</v>
      </c>
      <c r="H74" s="25">
        <v>5.28</v>
      </c>
    </row>
    <row r="75" spans="2:10" x14ac:dyDescent="0.2">
      <c r="B75" s="23" t="s">
        <v>454</v>
      </c>
      <c r="C75" s="23" t="s">
        <v>455</v>
      </c>
      <c r="D75" s="23" t="s">
        <v>439</v>
      </c>
      <c r="E75" s="28">
        <v>1000000</v>
      </c>
      <c r="F75" s="25">
        <v>985.97</v>
      </c>
      <c r="G75" s="25">
        <v>2.0699999999999998</v>
      </c>
      <c r="H75" s="25">
        <v>5.6</v>
      </c>
    </row>
    <row r="76" spans="2:10" x14ac:dyDescent="0.2">
      <c r="B76" s="23" t="s">
        <v>588</v>
      </c>
      <c r="C76" s="23" t="s">
        <v>589</v>
      </c>
      <c r="D76" s="23" t="s">
        <v>439</v>
      </c>
      <c r="E76" s="28">
        <v>800000</v>
      </c>
      <c r="F76" s="25">
        <v>831.66</v>
      </c>
      <c r="G76" s="25">
        <v>1.74</v>
      </c>
      <c r="H76" s="25">
        <v>4.4000000000000004</v>
      </c>
    </row>
    <row r="77" spans="2:10" x14ac:dyDescent="0.2">
      <c r="B77" s="23" t="s">
        <v>470</v>
      </c>
      <c r="C77" s="23" t="s">
        <v>471</v>
      </c>
      <c r="D77" s="23" t="s">
        <v>439</v>
      </c>
      <c r="E77" s="28">
        <v>600000</v>
      </c>
      <c r="F77" s="25">
        <v>627.72</v>
      </c>
      <c r="G77" s="25">
        <v>1.32</v>
      </c>
      <c r="H77" s="25">
        <v>6.35</v>
      </c>
    </row>
    <row r="78" spans="2:10" x14ac:dyDescent="0.2">
      <c r="B78" s="23" t="s">
        <v>590</v>
      </c>
      <c r="C78" s="23" t="s">
        <v>591</v>
      </c>
      <c r="D78" s="23" t="s">
        <v>439</v>
      </c>
      <c r="E78" s="28">
        <v>500000</v>
      </c>
      <c r="F78" s="25">
        <v>546.91999999999996</v>
      </c>
      <c r="G78" s="25">
        <v>1.1499999999999999</v>
      </c>
      <c r="H78" s="25">
        <v>5.23</v>
      </c>
    </row>
    <row r="79" spans="2:10" x14ac:dyDescent="0.2">
      <c r="B79" s="52" t="s">
        <v>592</v>
      </c>
      <c r="C79" s="52" t="s">
        <v>593</v>
      </c>
      <c r="D79" s="52" t="s">
        <v>439</v>
      </c>
      <c r="E79" s="53">
        <v>800</v>
      </c>
      <c r="F79" s="54">
        <v>0.9</v>
      </c>
      <c r="G79" s="54">
        <v>0</v>
      </c>
      <c r="H79" s="54">
        <v>6.79</v>
      </c>
    </row>
    <row r="80" spans="2:10" x14ac:dyDescent="0.2">
      <c r="B80" s="55" t="s">
        <v>117</v>
      </c>
      <c r="C80" s="55"/>
      <c r="D80" s="55"/>
      <c r="E80" s="56"/>
      <c r="F80" s="57">
        <f>SUM(F66:F79)</f>
        <v>17586.370000000003</v>
      </c>
      <c r="G80" s="57">
        <f>SUM(G66:G79)</f>
        <v>36.869999999999997</v>
      </c>
      <c r="H80" s="57"/>
      <c r="I80" s="14"/>
      <c r="J80" s="14"/>
    </row>
    <row r="81" spans="2:10" x14ac:dyDescent="0.2">
      <c r="B81" s="47" t="s">
        <v>118</v>
      </c>
      <c r="C81" s="23"/>
      <c r="D81" s="23"/>
      <c r="E81" s="24"/>
      <c r="F81" s="25"/>
      <c r="G81" s="25"/>
      <c r="H81" s="25"/>
    </row>
    <row r="82" spans="2:10" x14ac:dyDescent="0.2">
      <c r="B82" s="23" t="s">
        <v>118</v>
      </c>
      <c r="C82" s="23"/>
      <c r="D82" s="23"/>
      <c r="E82" s="24"/>
      <c r="F82" s="25">
        <v>3392.08</v>
      </c>
      <c r="G82" s="25">
        <v>7.11</v>
      </c>
      <c r="H82" s="25"/>
    </row>
    <row r="83" spans="2:10" x14ac:dyDescent="0.2">
      <c r="B83" s="30" t="s">
        <v>116</v>
      </c>
      <c r="C83" s="30"/>
      <c r="D83" s="30"/>
      <c r="E83" s="31"/>
      <c r="F83" s="32">
        <f>SUM(F81:F82)</f>
        <v>3392.08</v>
      </c>
      <c r="G83" s="32">
        <f>SUM(G81:G82)</f>
        <v>7.11</v>
      </c>
      <c r="H83" s="48"/>
      <c r="I83" s="14"/>
      <c r="J83" s="14"/>
    </row>
    <row r="84" spans="2:10" x14ac:dyDescent="0.2">
      <c r="B84" s="34" t="s">
        <v>117</v>
      </c>
      <c r="C84" s="34"/>
      <c r="D84" s="34"/>
      <c r="E84" s="35"/>
      <c r="F84" s="36">
        <f>F83</f>
        <v>3392.08</v>
      </c>
      <c r="G84" s="36">
        <f>G83</f>
        <v>7.11</v>
      </c>
      <c r="H84" s="36"/>
      <c r="I84" s="14"/>
      <c r="J84" s="14"/>
    </row>
    <row r="85" spans="2:10" x14ac:dyDescent="0.2">
      <c r="B85" s="44" t="s">
        <v>120</v>
      </c>
      <c r="C85" s="44"/>
      <c r="D85" s="44"/>
      <c r="E85" s="45"/>
      <c r="F85" s="16">
        <f>F86-(+F44+F59+F64+F80+F84)</f>
        <v>549.4800000000032</v>
      </c>
      <c r="G85" s="16">
        <f>G86-(+G44+G59+G64+G80+G84)</f>
        <v>1.1000000000000085</v>
      </c>
      <c r="H85" s="16"/>
      <c r="I85" s="14"/>
      <c r="J85" s="14"/>
    </row>
    <row r="86" spans="2:10" x14ac:dyDescent="0.2">
      <c r="B86" s="44" t="s">
        <v>119</v>
      </c>
      <c r="C86" s="44"/>
      <c r="D86" s="44"/>
      <c r="E86" s="45"/>
      <c r="F86" s="16">
        <v>47723.98</v>
      </c>
      <c r="G86" s="16">
        <v>100</v>
      </c>
      <c r="H86" s="16"/>
      <c r="I86" s="14"/>
      <c r="J86" s="14"/>
    </row>
    <row r="88" spans="2:10" x14ac:dyDescent="0.2">
      <c r="B88" s="14" t="s">
        <v>778</v>
      </c>
    </row>
    <row r="89" spans="2:10" x14ac:dyDescent="0.2">
      <c r="B89" s="14"/>
    </row>
  </sheetData>
  <mergeCells count="1">
    <mergeCell ref="B1:H1"/>
  </mergeCells>
  <pageMargins left="0.7" right="0.7" top="0.75" bottom="0.75" header="0.3" footer="0.3"/>
  <pageSetup paperSize="9" orientation="portrait" r:id="rId1"/>
  <headerFooter>
    <oddFooter>&amp;R&amp;1#&amp;"Calibri"&amp;10&amp;KFF0000|PUBLIC|</oddFooter>
    <evenFooter>&amp;LPUBLIC</evenFooter>
    <firstFooter>&amp;LPUBLIC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workbookViewId="0"/>
  </sheetViews>
  <sheetFormatPr defaultRowHeight="12" x14ac:dyDescent="0.2"/>
  <cols>
    <col min="1" max="1" width="9.140625" style="1"/>
    <col min="2" max="2" width="59.28515625" style="1" bestFit="1" customWidth="1"/>
    <col min="3" max="3" width="12.7109375" style="1" bestFit="1" customWidth="1"/>
    <col min="4" max="4" width="22.28515625" style="1" bestFit="1" customWidth="1"/>
    <col min="5" max="5" width="18.28515625" style="12" bestFit="1" customWidth="1"/>
    <col min="6" max="6" width="15.28515625" style="13" bestFit="1" customWidth="1"/>
    <col min="7" max="7" width="7.42578125" style="13" bestFit="1" customWidth="1"/>
    <col min="8" max="8" width="6.5703125" style="13" bestFit="1" customWidth="1"/>
    <col min="9" max="16384" width="9.140625" style="1"/>
  </cols>
  <sheetData>
    <row r="1" spans="2:10" ht="21" customHeight="1" x14ac:dyDescent="0.2">
      <c r="B1" s="86" t="s">
        <v>20</v>
      </c>
      <c r="C1" s="87"/>
      <c r="D1" s="87"/>
      <c r="E1" s="87"/>
      <c r="F1" s="87"/>
      <c r="G1" s="87"/>
      <c r="H1" s="87"/>
    </row>
    <row r="3" spans="2:10" ht="16.5" thickBot="1" x14ac:dyDescent="0.25">
      <c r="B3" s="2" t="s">
        <v>831</v>
      </c>
      <c r="C3" s="3"/>
      <c r="D3" s="4"/>
      <c r="E3" s="5"/>
      <c r="F3" s="6"/>
      <c r="G3" s="6"/>
    </row>
    <row r="4" spans="2:10" ht="24" x14ac:dyDescent="0.2">
      <c r="B4" s="7" t="s">
        <v>0</v>
      </c>
      <c r="C4" s="8" t="s">
        <v>1</v>
      </c>
      <c r="D4" s="8" t="s">
        <v>5</v>
      </c>
      <c r="E4" s="9" t="s">
        <v>2</v>
      </c>
      <c r="F4" s="10" t="s">
        <v>3</v>
      </c>
      <c r="G4" s="11" t="s">
        <v>4</v>
      </c>
      <c r="H4" s="11" t="s">
        <v>6</v>
      </c>
    </row>
    <row r="5" spans="2:10" x14ac:dyDescent="0.2">
      <c r="B5" s="58" t="s">
        <v>436</v>
      </c>
      <c r="C5" s="18"/>
      <c r="D5" s="18"/>
      <c r="E5" s="19"/>
      <c r="F5" s="20"/>
      <c r="G5" s="20"/>
      <c r="H5" s="20"/>
    </row>
    <row r="6" spans="2:10" x14ac:dyDescent="0.2">
      <c r="B6" s="23" t="s">
        <v>594</v>
      </c>
      <c r="C6" s="23" t="s">
        <v>595</v>
      </c>
      <c r="D6" s="23" t="s">
        <v>439</v>
      </c>
      <c r="E6" s="28">
        <v>1500000</v>
      </c>
      <c r="F6" s="25">
        <v>1547.11</v>
      </c>
      <c r="G6" s="25">
        <v>49.32</v>
      </c>
      <c r="H6" s="25">
        <v>6.16</v>
      </c>
    </row>
    <row r="7" spans="2:10" x14ac:dyDescent="0.2">
      <c r="B7" s="52" t="s">
        <v>596</v>
      </c>
      <c r="C7" s="52" t="s">
        <v>597</v>
      </c>
      <c r="D7" s="52" t="s">
        <v>439</v>
      </c>
      <c r="E7" s="53">
        <v>1000000</v>
      </c>
      <c r="F7" s="54">
        <v>1068.2</v>
      </c>
      <c r="G7" s="54">
        <v>34.049999999999997</v>
      </c>
      <c r="H7" s="54">
        <v>5.93</v>
      </c>
    </row>
    <row r="8" spans="2:10" x14ac:dyDescent="0.2">
      <c r="B8" s="55" t="s">
        <v>117</v>
      </c>
      <c r="C8" s="55"/>
      <c r="D8" s="55"/>
      <c r="E8" s="56"/>
      <c r="F8" s="57">
        <f>SUM(F6:F7)</f>
        <v>2615.31</v>
      </c>
      <c r="G8" s="57">
        <f>SUM(G6:G7)</f>
        <v>83.37</v>
      </c>
      <c r="H8" s="57"/>
      <c r="I8" s="14"/>
      <c r="J8" s="14"/>
    </row>
    <row r="9" spans="2:10" x14ac:dyDescent="0.2">
      <c r="B9" s="47" t="s">
        <v>118</v>
      </c>
      <c r="C9" s="23"/>
      <c r="D9" s="23"/>
      <c r="E9" s="24"/>
      <c r="F9" s="25"/>
      <c r="G9" s="25"/>
      <c r="H9" s="25"/>
    </row>
    <row r="10" spans="2:10" x14ac:dyDescent="0.2">
      <c r="B10" s="23" t="s">
        <v>118</v>
      </c>
      <c r="C10" s="23"/>
      <c r="D10" s="23"/>
      <c r="E10" s="24"/>
      <c r="F10" s="25">
        <v>460.98</v>
      </c>
      <c r="G10" s="25">
        <v>14.69</v>
      </c>
      <c r="H10" s="25"/>
    </row>
    <row r="11" spans="2:10" x14ac:dyDescent="0.2">
      <c r="B11" s="30" t="s">
        <v>116</v>
      </c>
      <c r="C11" s="30"/>
      <c r="D11" s="30"/>
      <c r="E11" s="31"/>
      <c r="F11" s="32">
        <f>SUM(F9:F10)</f>
        <v>460.98</v>
      </c>
      <c r="G11" s="32">
        <f>SUM(G9:G10)</f>
        <v>14.69</v>
      </c>
      <c r="H11" s="48"/>
      <c r="I11" s="14"/>
      <c r="J11" s="14"/>
    </row>
    <row r="12" spans="2:10" x14ac:dyDescent="0.2">
      <c r="B12" s="34" t="s">
        <v>117</v>
      </c>
      <c r="C12" s="34"/>
      <c r="D12" s="34"/>
      <c r="E12" s="35"/>
      <c r="F12" s="36">
        <f>F11</f>
        <v>460.98</v>
      </c>
      <c r="G12" s="36">
        <f>G11</f>
        <v>14.69</v>
      </c>
      <c r="H12" s="36"/>
      <c r="I12" s="14"/>
      <c r="J12" s="14"/>
    </row>
    <row r="13" spans="2:10" x14ac:dyDescent="0.2">
      <c r="B13" s="44" t="s">
        <v>120</v>
      </c>
      <c r="C13" s="44"/>
      <c r="D13" s="44"/>
      <c r="E13" s="45"/>
      <c r="F13" s="16">
        <f>F14-(+F8+F12)</f>
        <v>57.480000000000018</v>
      </c>
      <c r="G13" s="16">
        <f>G14-(+G8+G12)</f>
        <v>1.9399999999999977</v>
      </c>
      <c r="H13" s="16"/>
      <c r="I13" s="14"/>
      <c r="J13" s="14"/>
    </row>
    <row r="14" spans="2:10" x14ac:dyDescent="0.2">
      <c r="B14" s="44" t="s">
        <v>119</v>
      </c>
      <c r="C14" s="44"/>
      <c r="D14" s="44"/>
      <c r="E14" s="45"/>
      <c r="F14" s="16">
        <v>3133.77</v>
      </c>
      <c r="G14" s="16">
        <v>100</v>
      </c>
      <c r="H14" s="16"/>
      <c r="I14" s="14"/>
      <c r="J14" s="14"/>
    </row>
    <row r="16" spans="2:10" x14ac:dyDescent="0.2">
      <c r="B16" s="14"/>
    </row>
    <row r="17" spans="2:2" x14ac:dyDescent="0.2">
      <c r="B17" s="14"/>
    </row>
  </sheetData>
  <mergeCells count="1">
    <mergeCell ref="B1:H1"/>
  </mergeCells>
  <pageMargins left="0.7" right="0.7" top="0.75" bottom="0.75" header="0.3" footer="0.3"/>
  <pageSetup paperSize="9" orientation="portrait" r:id="rId1"/>
  <headerFooter>
    <oddFooter>&amp;R&amp;1#&amp;"Calibri"&amp;10&amp;KFF0000|PUBLIC|</oddFooter>
    <evenFooter>&amp;LPUBLIC</evenFooter>
    <firstFooter>&amp;LPUBLIC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6"/>
  <sheetViews>
    <sheetView workbookViewId="0"/>
  </sheetViews>
  <sheetFormatPr defaultRowHeight="12" x14ac:dyDescent="0.2"/>
  <cols>
    <col min="1" max="1" width="9.140625" style="1"/>
    <col min="2" max="2" width="59.28515625" style="1" bestFit="1" customWidth="1"/>
    <col min="3" max="3" width="13.5703125" style="1" bestFit="1" customWidth="1"/>
    <col min="4" max="4" width="22.28515625" style="1" bestFit="1" customWidth="1"/>
    <col min="5" max="5" width="18.28515625" style="12" bestFit="1" customWidth="1"/>
    <col min="6" max="6" width="15.28515625" style="13" bestFit="1" customWidth="1"/>
    <col min="7" max="7" width="7.42578125" style="13" bestFit="1" customWidth="1"/>
    <col min="8" max="8" width="6.5703125" style="13" bestFit="1" customWidth="1"/>
    <col min="9" max="16384" width="9.140625" style="1"/>
  </cols>
  <sheetData>
    <row r="1" spans="2:10" ht="21" customHeight="1" x14ac:dyDescent="0.2">
      <c r="B1" s="86" t="s">
        <v>21</v>
      </c>
      <c r="C1" s="87"/>
      <c r="D1" s="87"/>
      <c r="E1" s="87"/>
      <c r="F1" s="87"/>
      <c r="G1" s="87"/>
      <c r="H1" s="87"/>
    </row>
    <row r="3" spans="2:10" ht="16.5" thickBot="1" x14ac:dyDescent="0.25">
      <c r="B3" s="2" t="s">
        <v>831</v>
      </c>
      <c r="C3" s="3"/>
      <c r="D3" s="4"/>
      <c r="E3" s="5"/>
      <c r="F3" s="6"/>
      <c r="G3" s="6"/>
    </row>
    <row r="4" spans="2:10" ht="24" x14ac:dyDescent="0.2">
      <c r="B4" s="7" t="s">
        <v>0</v>
      </c>
      <c r="C4" s="8" t="s">
        <v>1</v>
      </c>
      <c r="D4" s="8" t="s">
        <v>5</v>
      </c>
      <c r="E4" s="9" t="s">
        <v>2</v>
      </c>
      <c r="F4" s="10" t="s">
        <v>3</v>
      </c>
      <c r="G4" s="11" t="s">
        <v>4</v>
      </c>
      <c r="H4" s="11" t="s">
        <v>6</v>
      </c>
    </row>
    <row r="5" spans="2:10" x14ac:dyDescent="0.2">
      <c r="B5" s="58" t="s">
        <v>431</v>
      </c>
      <c r="C5" s="18"/>
      <c r="D5" s="18"/>
      <c r="E5" s="19"/>
      <c r="F5" s="20"/>
      <c r="G5" s="20"/>
      <c r="H5" s="20"/>
    </row>
    <row r="6" spans="2:10" x14ac:dyDescent="0.2">
      <c r="B6" s="47" t="s">
        <v>546</v>
      </c>
      <c r="C6" s="23"/>
      <c r="D6" s="23"/>
      <c r="E6" s="24"/>
      <c r="F6" s="25"/>
      <c r="G6" s="25"/>
      <c r="H6" s="25"/>
    </row>
    <row r="7" spans="2:10" x14ac:dyDescent="0.2">
      <c r="B7" s="23" t="s">
        <v>598</v>
      </c>
      <c r="C7" s="23" t="s">
        <v>599</v>
      </c>
      <c r="D7" s="23" t="s">
        <v>549</v>
      </c>
      <c r="E7" s="28">
        <v>10000</v>
      </c>
      <c r="F7" s="25">
        <v>9949.02</v>
      </c>
      <c r="G7" s="25">
        <v>5.64</v>
      </c>
      <c r="H7" s="25">
        <v>3.28</v>
      </c>
    </row>
    <row r="8" spans="2:10" x14ac:dyDescent="0.2">
      <c r="B8" s="23" t="s">
        <v>600</v>
      </c>
      <c r="C8" s="23" t="s">
        <v>601</v>
      </c>
      <c r="D8" s="23" t="s">
        <v>549</v>
      </c>
      <c r="E8" s="28">
        <v>5000</v>
      </c>
      <c r="F8" s="25">
        <v>4968.5600000000004</v>
      </c>
      <c r="G8" s="25">
        <v>2.82</v>
      </c>
      <c r="H8" s="25">
        <v>3.3</v>
      </c>
    </row>
    <row r="9" spans="2:10" x14ac:dyDescent="0.2">
      <c r="B9" s="23" t="s">
        <v>602</v>
      </c>
      <c r="C9" s="23" t="s">
        <v>603</v>
      </c>
      <c r="D9" s="23" t="s">
        <v>561</v>
      </c>
      <c r="E9" s="28">
        <v>5000</v>
      </c>
      <c r="F9" s="25">
        <v>4968.51</v>
      </c>
      <c r="G9" s="25">
        <v>2.82</v>
      </c>
      <c r="H9" s="25">
        <v>3.3</v>
      </c>
    </row>
    <row r="10" spans="2:10" x14ac:dyDescent="0.2">
      <c r="B10" s="23" t="s">
        <v>604</v>
      </c>
      <c r="C10" s="23" t="s">
        <v>605</v>
      </c>
      <c r="D10" s="23" t="s">
        <v>554</v>
      </c>
      <c r="E10" s="28">
        <v>2500</v>
      </c>
      <c r="F10" s="25">
        <v>2487.2399999999998</v>
      </c>
      <c r="G10" s="25">
        <v>1.41</v>
      </c>
      <c r="H10" s="25">
        <v>3.29</v>
      </c>
    </row>
    <row r="11" spans="2:10" x14ac:dyDescent="0.2">
      <c r="B11" s="47" t="s">
        <v>116</v>
      </c>
      <c r="C11" s="47"/>
      <c r="D11" s="47"/>
      <c r="E11" s="59"/>
      <c r="F11" s="57">
        <f>SUM(F6:F10)</f>
        <v>22373.33</v>
      </c>
      <c r="G11" s="57">
        <f>SUM(G6:G10)</f>
        <v>12.69</v>
      </c>
      <c r="H11" s="60"/>
      <c r="I11" s="14"/>
      <c r="J11" s="14"/>
    </row>
    <row r="12" spans="2:10" x14ac:dyDescent="0.2">
      <c r="B12" s="47" t="s">
        <v>558</v>
      </c>
      <c r="C12" s="23"/>
      <c r="D12" s="23"/>
      <c r="E12" s="24"/>
      <c r="F12" s="25"/>
      <c r="G12" s="25"/>
      <c r="H12" s="25"/>
    </row>
    <row r="13" spans="2:10" x14ac:dyDescent="0.2">
      <c r="B13" s="23" t="s">
        <v>782</v>
      </c>
      <c r="C13" s="23" t="s">
        <v>606</v>
      </c>
      <c r="D13" s="23" t="s">
        <v>554</v>
      </c>
      <c r="E13" s="28">
        <v>3000</v>
      </c>
      <c r="F13" s="25">
        <v>14985.33</v>
      </c>
      <c r="G13" s="25">
        <v>8.5</v>
      </c>
      <c r="H13" s="25">
        <v>3.25</v>
      </c>
    </row>
    <row r="14" spans="2:10" x14ac:dyDescent="0.2">
      <c r="B14" s="23" t="s">
        <v>783</v>
      </c>
      <c r="C14" s="23" t="s">
        <v>607</v>
      </c>
      <c r="D14" s="23" t="s">
        <v>561</v>
      </c>
      <c r="E14" s="28">
        <v>2000</v>
      </c>
      <c r="F14" s="25">
        <v>9996.42</v>
      </c>
      <c r="G14" s="25">
        <v>5.67</v>
      </c>
      <c r="H14" s="25">
        <v>3.27</v>
      </c>
    </row>
    <row r="15" spans="2:10" x14ac:dyDescent="0.2">
      <c r="B15" s="23" t="s">
        <v>784</v>
      </c>
      <c r="C15" s="23" t="s">
        <v>608</v>
      </c>
      <c r="D15" s="23" t="s">
        <v>554</v>
      </c>
      <c r="E15" s="28">
        <v>2000</v>
      </c>
      <c r="F15" s="25">
        <v>9992.8799999999992</v>
      </c>
      <c r="G15" s="25">
        <v>5.67</v>
      </c>
      <c r="H15" s="25">
        <v>3.25</v>
      </c>
    </row>
    <row r="16" spans="2:10" x14ac:dyDescent="0.2">
      <c r="B16" s="23" t="s">
        <v>785</v>
      </c>
      <c r="C16" s="23" t="s">
        <v>609</v>
      </c>
      <c r="D16" s="23" t="s">
        <v>554</v>
      </c>
      <c r="E16" s="28">
        <v>2000</v>
      </c>
      <c r="F16" s="25">
        <v>9975.98</v>
      </c>
      <c r="G16" s="25">
        <v>5.66</v>
      </c>
      <c r="H16" s="25">
        <v>3.38</v>
      </c>
    </row>
    <row r="17" spans="2:10" x14ac:dyDescent="0.2">
      <c r="B17" s="23" t="s">
        <v>786</v>
      </c>
      <c r="C17" s="23" t="s">
        <v>610</v>
      </c>
      <c r="D17" s="23" t="s">
        <v>561</v>
      </c>
      <c r="E17" s="28">
        <v>1500</v>
      </c>
      <c r="F17" s="25">
        <v>7480.51</v>
      </c>
      <c r="G17" s="25">
        <v>4.24</v>
      </c>
      <c r="H17" s="25">
        <v>3.28</v>
      </c>
    </row>
    <row r="18" spans="2:10" x14ac:dyDescent="0.2">
      <c r="B18" s="23" t="s">
        <v>787</v>
      </c>
      <c r="C18" s="23" t="s">
        <v>611</v>
      </c>
      <c r="D18" s="23" t="s">
        <v>561</v>
      </c>
      <c r="E18" s="28">
        <v>1500</v>
      </c>
      <c r="F18" s="25">
        <v>7468</v>
      </c>
      <c r="G18" s="25">
        <v>4.24</v>
      </c>
      <c r="H18" s="25">
        <v>3.4</v>
      </c>
    </row>
    <row r="19" spans="2:10" x14ac:dyDescent="0.2">
      <c r="B19" s="23" t="s">
        <v>788</v>
      </c>
      <c r="C19" s="23" t="s">
        <v>612</v>
      </c>
      <c r="D19" s="23" t="s">
        <v>554</v>
      </c>
      <c r="E19" s="28">
        <v>1500</v>
      </c>
      <c r="F19" s="25">
        <v>7465.92</v>
      </c>
      <c r="G19" s="25">
        <v>4.2300000000000004</v>
      </c>
      <c r="H19" s="25">
        <v>3.4</v>
      </c>
    </row>
    <row r="20" spans="2:10" x14ac:dyDescent="0.2">
      <c r="B20" s="23" t="s">
        <v>789</v>
      </c>
      <c r="C20" s="23" t="s">
        <v>613</v>
      </c>
      <c r="D20" s="23" t="s">
        <v>554</v>
      </c>
      <c r="E20" s="28">
        <v>1500</v>
      </c>
      <c r="F20" s="25">
        <v>7464.92</v>
      </c>
      <c r="G20" s="25">
        <v>4.2300000000000004</v>
      </c>
      <c r="H20" s="25">
        <v>3.5</v>
      </c>
    </row>
    <row r="21" spans="2:10" x14ac:dyDescent="0.2">
      <c r="B21" s="23" t="s">
        <v>790</v>
      </c>
      <c r="C21" s="23" t="s">
        <v>614</v>
      </c>
      <c r="D21" s="23" t="s">
        <v>561</v>
      </c>
      <c r="E21" s="28">
        <v>1000</v>
      </c>
      <c r="F21" s="25">
        <v>4990.63</v>
      </c>
      <c r="G21" s="25">
        <v>2.83</v>
      </c>
      <c r="H21" s="25">
        <v>3.27</v>
      </c>
    </row>
    <row r="22" spans="2:10" x14ac:dyDescent="0.2">
      <c r="B22" s="23" t="s">
        <v>791</v>
      </c>
      <c r="C22" s="23" t="s">
        <v>615</v>
      </c>
      <c r="D22" s="23" t="s">
        <v>554</v>
      </c>
      <c r="E22" s="28">
        <v>1000</v>
      </c>
      <c r="F22" s="25">
        <v>4982.93</v>
      </c>
      <c r="G22" s="25">
        <v>2.83</v>
      </c>
      <c r="H22" s="25">
        <v>3.47</v>
      </c>
    </row>
    <row r="23" spans="2:10" x14ac:dyDescent="0.2">
      <c r="B23" s="23" t="s">
        <v>792</v>
      </c>
      <c r="C23" s="23" t="s">
        <v>616</v>
      </c>
      <c r="D23" s="23" t="s">
        <v>561</v>
      </c>
      <c r="E23" s="28">
        <v>1000</v>
      </c>
      <c r="F23" s="25">
        <v>4974.5200000000004</v>
      </c>
      <c r="G23" s="25">
        <v>2.82</v>
      </c>
      <c r="H23" s="25">
        <v>3.4</v>
      </c>
    </row>
    <row r="24" spans="2:10" x14ac:dyDescent="0.2">
      <c r="B24" s="23" t="s">
        <v>793</v>
      </c>
      <c r="C24" s="23" t="s">
        <v>617</v>
      </c>
      <c r="D24" s="23" t="s">
        <v>561</v>
      </c>
      <c r="E24" s="28">
        <v>500</v>
      </c>
      <c r="F24" s="25">
        <v>2497.5100000000002</v>
      </c>
      <c r="G24" s="25">
        <v>1.42</v>
      </c>
      <c r="H24" s="25">
        <v>3.31</v>
      </c>
    </row>
    <row r="25" spans="2:10" x14ac:dyDescent="0.2">
      <c r="B25" s="23" t="s">
        <v>794</v>
      </c>
      <c r="C25" s="23" t="s">
        <v>618</v>
      </c>
      <c r="D25" s="23" t="s">
        <v>561</v>
      </c>
      <c r="E25" s="28">
        <v>500</v>
      </c>
      <c r="F25" s="25">
        <v>2496.87</v>
      </c>
      <c r="G25" s="25">
        <v>1.42</v>
      </c>
      <c r="H25" s="25">
        <v>3.27</v>
      </c>
    </row>
    <row r="26" spans="2:10" x14ac:dyDescent="0.2">
      <c r="B26" s="23" t="s">
        <v>795</v>
      </c>
      <c r="C26" s="23" t="s">
        <v>619</v>
      </c>
      <c r="D26" s="23" t="s">
        <v>554</v>
      </c>
      <c r="E26" s="28">
        <v>500</v>
      </c>
      <c r="F26" s="25">
        <v>2495.15</v>
      </c>
      <c r="G26" s="25">
        <v>1.42</v>
      </c>
      <c r="H26" s="25">
        <v>3.38</v>
      </c>
    </row>
    <row r="27" spans="2:10" x14ac:dyDescent="0.2">
      <c r="B27" s="23" t="s">
        <v>796</v>
      </c>
      <c r="C27" s="23" t="s">
        <v>620</v>
      </c>
      <c r="D27" s="23" t="s">
        <v>549</v>
      </c>
      <c r="E27" s="28">
        <v>500</v>
      </c>
      <c r="F27" s="25">
        <v>2487.13</v>
      </c>
      <c r="G27" s="25">
        <v>1.41</v>
      </c>
      <c r="H27" s="25">
        <v>3.31</v>
      </c>
    </row>
    <row r="28" spans="2:10" x14ac:dyDescent="0.2">
      <c r="B28" s="47" t="s">
        <v>116</v>
      </c>
      <c r="C28" s="47"/>
      <c r="D28" s="47"/>
      <c r="E28" s="59"/>
      <c r="F28" s="57">
        <f>SUM(F12:F27)</f>
        <v>99754.700000000012</v>
      </c>
      <c r="G28" s="57">
        <f>SUM(G12:G27)</f>
        <v>56.590000000000011</v>
      </c>
      <c r="H28" s="60"/>
      <c r="I28" s="14"/>
      <c r="J28" s="14"/>
    </row>
    <row r="29" spans="2:10" x14ac:dyDescent="0.2">
      <c r="B29" s="47" t="s">
        <v>432</v>
      </c>
      <c r="C29" s="23"/>
      <c r="D29" s="23"/>
      <c r="E29" s="24"/>
      <c r="F29" s="25"/>
      <c r="G29" s="25"/>
      <c r="H29" s="25"/>
    </row>
    <row r="30" spans="2:10" x14ac:dyDescent="0.2">
      <c r="B30" s="23" t="s">
        <v>621</v>
      </c>
      <c r="C30" s="23" t="s">
        <v>622</v>
      </c>
      <c r="D30" s="23" t="s">
        <v>435</v>
      </c>
      <c r="E30" s="28">
        <v>12500000</v>
      </c>
      <c r="F30" s="25">
        <v>12462.95</v>
      </c>
      <c r="G30" s="25">
        <v>7.07</v>
      </c>
      <c r="H30" s="25">
        <v>3.1</v>
      </c>
    </row>
    <row r="31" spans="2:10" x14ac:dyDescent="0.2">
      <c r="B31" s="23" t="s">
        <v>623</v>
      </c>
      <c r="C31" s="23" t="s">
        <v>624</v>
      </c>
      <c r="D31" s="23" t="s">
        <v>435</v>
      </c>
      <c r="E31" s="28">
        <v>10000000</v>
      </c>
      <c r="F31" s="25">
        <v>9957.16</v>
      </c>
      <c r="G31" s="25">
        <v>5.65</v>
      </c>
      <c r="H31" s="25">
        <v>3.2</v>
      </c>
    </row>
    <row r="32" spans="2:10" x14ac:dyDescent="0.2">
      <c r="B32" s="23" t="s">
        <v>625</v>
      </c>
      <c r="C32" s="23" t="s">
        <v>626</v>
      </c>
      <c r="D32" s="23" t="s">
        <v>435</v>
      </c>
      <c r="E32" s="28">
        <v>7500000</v>
      </c>
      <c r="F32" s="25">
        <v>7482.49</v>
      </c>
      <c r="G32" s="25">
        <v>4.24</v>
      </c>
      <c r="H32" s="25">
        <v>3.05</v>
      </c>
    </row>
    <row r="33" spans="2:10" x14ac:dyDescent="0.2">
      <c r="B33" s="23" t="s">
        <v>627</v>
      </c>
      <c r="C33" s="23" t="s">
        <v>628</v>
      </c>
      <c r="D33" s="23" t="s">
        <v>435</v>
      </c>
      <c r="E33" s="28">
        <v>7500000</v>
      </c>
      <c r="F33" s="25">
        <v>7482.49</v>
      </c>
      <c r="G33" s="25">
        <v>4.24</v>
      </c>
      <c r="H33" s="25">
        <v>3.05</v>
      </c>
    </row>
    <row r="34" spans="2:10" x14ac:dyDescent="0.2">
      <c r="B34" s="23" t="s">
        <v>629</v>
      </c>
      <c r="C34" s="23" t="s">
        <v>630</v>
      </c>
      <c r="D34" s="23" t="s">
        <v>435</v>
      </c>
      <c r="E34" s="28">
        <v>5000000</v>
      </c>
      <c r="F34" s="25">
        <v>4975.54</v>
      </c>
      <c r="G34" s="25">
        <v>2.82</v>
      </c>
      <c r="H34" s="25">
        <v>3.2</v>
      </c>
    </row>
    <row r="35" spans="2:10" x14ac:dyDescent="0.2">
      <c r="B35" s="30" t="s">
        <v>116</v>
      </c>
      <c r="C35" s="30"/>
      <c r="D35" s="30"/>
      <c r="E35" s="31"/>
      <c r="F35" s="32">
        <f>SUM(F29:F34)</f>
        <v>42360.63</v>
      </c>
      <c r="G35" s="32">
        <f>SUM(G29:G34)</f>
        <v>24.020000000000003</v>
      </c>
      <c r="H35" s="48"/>
      <c r="I35" s="14"/>
      <c r="J35" s="14"/>
    </row>
    <row r="36" spans="2:10" x14ac:dyDescent="0.2">
      <c r="B36" s="49" t="s">
        <v>117</v>
      </c>
      <c r="C36" s="49"/>
      <c r="D36" s="49"/>
      <c r="E36" s="50"/>
      <c r="F36" s="51">
        <f>F11+F28+F35</f>
        <v>164488.66</v>
      </c>
      <c r="G36" s="51">
        <f>G11+G28+G35</f>
        <v>93.300000000000011</v>
      </c>
      <c r="H36" s="51"/>
      <c r="I36" s="14"/>
      <c r="J36" s="14"/>
    </row>
    <row r="37" spans="2:10" x14ac:dyDescent="0.2">
      <c r="B37" s="47" t="s">
        <v>118</v>
      </c>
      <c r="C37" s="23"/>
      <c r="D37" s="23"/>
      <c r="E37" s="24"/>
      <c r="F37" s="25"/>
      <c r="G37" s="25"/>
      <c r="H37" s="25"/>
    </row>
    <row r="38" spans="2:10" x14ac:dyDescent="0.2">
      <c r="B38" s="23" t="s">
        <v>118</v>
      </c>
      <c r="C38" s="23"/>
      <c r="D38" s="23"/>
      <c r="E38" s="24"/>
      <c r="F38" s="25">
        <v>11415.49</v>
      </c>
      <c r="G38" s="25">
        <v>6.47</v>
      </c>
      <c r="H38" s="25"/>
    </row>
    <row r="39" spans="2:10" x14ac:dyDescent="0.2">
      <c r="B39" s="30" t="s">
        <v>116</v>
      </c>
      <c r="C39" s="30"/>
      <c r="D39" s="30"/>
      <c r="E39" s="31"/>
      <c r="F39" s="32">
        <f>SUM(F37:F38)</f>
        <v>11415.49</v>
      </c>
      <c r="G39" s="32">
        <f>SUM(G37:G38)</f>
        <v>6.47</v>
      </c>
      <c r="H39" s="48"/>
      <c r="I39" s="14"/>
      <c r="J39" s="14"/>
    </row>
    <row r="40" spans="2:10" x14ac:dyDescent="0.2">
      <c r="B40" s="34" t="s">
        <v>117</v>
      </c>
      <c r="C40" s="34"/>
      <c r="D40" s="34"/>
      <c r="E40" s="35"/>
      <c r="F40" s="36">
        <f>F39</f>
        <v>11415.49</v>
      </c>
      <c r="G40" s="36">
        <f>G39</f>
        <v>6.47</v>
      </c>
      <c r="H40" s="36"/>
      <c r="I40" s="14"/>
      <c r="J40" s="14"/>
    </row>
    <row r="41" spans="2:10" x14ac:dyDescent="0.2">
      <c r="B41" s="44" t="s">
        <v>120</v>
      </c>
      <c r="C41" s="44"/>
      <c r="D41" s="44"/>
      <c r="E41" s="45"/>
      <c r="F41" s="16">
        <f>F42-(+F36+F40)</f>
        <v>393.51000000000931</v>
      </c>
      <c r="G41" s="16">
        <f>G42-(+G36+G40)</f>
        <v>0.22999999999998977</v>
      </c>
      <c r="H41" s="16"/>
      <c r="I41" s="14"/>
      <c r="J41" s="14"/>
    </row>
    <row r="42" spans="2:10" x14ac:dyDescent="0.2">
      <c r="B42" s="44" t="s">
        <v>119</v>
      </c>
      <c r="C42" s="44"/>
      <c r="D42" s="44"/>
      <c r="E42" s="45"/>
      <c r="F42" s="16">
        <v>176297.66</v>
      </c>
      <c r="G42" s="16">
        <v>100</v>
      </c>
      <c r="H42" s="16"/>
      <c r="I42" s="14"/>
      <c r="J42" s="14"/>
    </row>
    <row r="44" spans="2:10" x14ac:dyDescent="0.2">
      <c r="B44" s="14" t="s">
        <v>778</v>
      </c>
    </row>
    <row r="45" spans="2:10" x14ac:dyDescent="0.2">
      <c r="B45" s="14" t="s">
        <v>583</v>
      </c>
    </row>
    <row r="46" spans="2:10" x14ac:dyDescent="0.2">
      <c r="B46" s="14"/>
    </row>
  </sheetData>
  <mergeCells count="1">
    <mergeCell ref="B1:H1"/>
  </mergeCells>
  <pageMargins left="0.7" right="0.7" top="0.75" bottom="0.75" header="0.3" footer="0.3"/>
  <pageSetup paperSize="9" orientation="portrait" r:id="rId1"/>
  <headerFooter>
    <oddFooter>&amp;R&amp;1#&amp;"Calibri"&amp;10&amp;KFF0000|PUBLIC|</oddFooter>
    <evenFooter>&amp;LPUBLIC</evenFooter>
    <firstFooter>&amp;LPUBLIC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6"/>
  <sheetViews>
    <sheetView workbookViewId="0"/>
  </sheetViews>
  <sheetFormatPr defaultRowHeight="12" x14ac:dyDescent="0.2"/>
  <cols>
    <col min="1" max="1" width="9.140625" style="1"/>
    <col min="2" max="2" width="57.140625" style="1" bestFit="1" customWidth="1"/>
    <col min="3" max="3" width="13.7109375" style="1" bestFit="1" customWidth="1"/>
    <col min="4" max="4" width="22.28515625" style="1" bestFit="1" customWidth="1"/>
    <col min="5" max="5" width="18.28515625" style="12" bestFit="1" customWidth="1"/>
    <col min="6" max="6" width="15.28515625" style="13" bestFit="1" customWidth="1"/>
    <col min="7" max="7" width="7.42578125" style="13" bestFit="1" customWidth="1"/>
    <col min="8" max="8" width="6.5703125" style="13" bestFit="1" customWidth="1"/>
    <col min="9" max="16384" width="9.140625" style="1"/>
  </cols>
  <sheetData>
    <row r="1" spans="2:8" ht="21" customHeight="1" x14ac:dyDescent="0.2">
      <c r="B1" s="86" t="s">
        <v>22</v>
      </c>
      <c r="C1" s="87"/>
      <c r="D1" s="87"/>
      <c r="E1" s="87"/>
      <c r="F1" s="87"/>
      <c r="G1" s="87"/>
      <c r="H1" s="87"/>
    </row>
    <row r="3" spans="2:8" ht="16.5" thickBot="1" x14ac:dyDescent="0.25">
      <c r="B3" s="2" t="s">
        <v>831</v>
      </c>
      <c r="C3" s="3"/>
      <c r="D3" s="4"/>
      <c r="E3" s="5"/>
      <c r="F3" s="6"/>
      <c r="G3" s="6"/>
    </row>
    <row r="4" spans="2:8" ht="24" x14ac:dyDescent="0.2">
      <c r="B4" s="7" t="s">
        <v>0</v>
      </c>
      <c r="C4" s="8" t="s">
        <v>1</v>
      </c>
      <c r="D4" s="8" t="s">
        <v>5</v>
      </c>
      <c r="E4" s="9" t="s">
        <v>2</v>
      </c>
      <c r="F4" s="10" t="s">
        <v>3</v>
      </c>
      <c r="G4" s="11" t="s">
        <v>4</v>
      </c>
      <c r="H4" s="11" t="s">
        <v>6</v>
      </c>
    </row>
    <row r="5" spans="2:8" x14ac:dyDescent="0.2">
      <c r="B5" s="58" t="s">
        <v>359</v>
      </c>
      <c r="C5" s="18"/>
      <c r="D5" s="18"/>
      <c r="E5" s="19"/>
      <c r="F5" s="20"/>
      <c r="G5" s="20"/>
      <c r="H5" s="20"/>
    </row>
    <row r="6" spans="2:8" x14ac:dyDescent="0.2">
      <c r="B6" s="47" t="s">
        <v>31</v>
      </c>
      <c r="C6" s="23"/>
      <c r="D6" s="23"/>
      <c r="E6" s="24"/>
      <c r="F6" s="25"/>
      <c r="G6" s="25"/>
      <c r="H6" s="25"/>
    </row>
    <row r="7" spans="2:8" x14ac:dyDescent="0.2">
      <c r="B7" s="23" t="s">
        <v>520</v>
      </c>
      <c r="C7" s="23" t="s">
        <v>521</v>
      </c>
      <c r="D7" s="23" t="s">
        <v>365</v>
      </c>
      <c r="E7" s="28">
        <v>500</v>
      </c>
      <c r="F7" s="25">
        <v>5083.74</v>
      </c>
      <c r="G7" s="25">
        <v>8.2100000000000009</v>
      </c>
      <c r="H7" s="25">
        <v>4.01</v>
      </c>
    </row>
    <row r="8" spans="2:8" x14ac:dyDescent="0.2">
      <c r="B8" s="23" t="s">
        <v>376</v>
      </c>
      <c r="C8" s="23" t="s">
        <v>377</v>
      </c>
      <c r="D8" s="23" t="s">
        <v>365</v>
      </c>
      <c r="E8" s="28">
        <v>250</v>
      </c>
      <c r="F8" s="25">
        <v>2535.27</v>
      </c>
      <c r="G8" s="25">
        <v>4.09</v>
      </c>
      <c r="H8" s="25">
        <v>4.0599999999999996</v>
      </c>
    </row>
    <row r="9" spans="2:8" x14ac:dyDescent="0.2">
      <c r="B9" s="23" t="s">
        <v>631</v>
      </c>
      <c r="C9" s="23" t="s">
        <v>632</v>
      </c>
      <c r="D9" s="23" t="s">
        <v>365</v>
      </c>
      <c r="E9" s="28">
        <v>150</v>
      </c>
      <c r="F9" s="25">
        <v>1516.95</v>
      </c>
      <c r="G9" s="25">
        <v>2.4500000000000002</v>
      </c>
      <c r="H9" s="25">
        <v>3.98</v>
      </c>
    </row>
    <row r="10" spans="2:8" x14ac:dyDescent="0.2">
      <c r="B10" s="23" t="s">
        <v>633</v>
      </c>
      <c r="C10" s="23" t="s">
        <v>634</v>
      </c>
      <c r="D10" s="23" t="s">
        <v>365</v>
      </c>
      <c r="E10" s="28">
        <v>100</v>
      </c>
      <c r="F10" s="25">
        <v>1023.4</v>
      </c>
      <c r="G10" s="25">
        <v>1.65</v>
      </c>
      <c r="H10" s="25">
        <v>3.81</v>
      </c>
    </row>
    <row r="11" spans="2:8" x14ac:dyDescent="0.2">
      <c r="B11" s="23" t="s">
        <v>635</v>
      </c>
      <c r="C11" s="23" t="s">
        <v>636</v>
      </c>
      <c r="D11" s="23" t="s">
        <v>365</v>
      </c>
      <c r="E11" s="28">
        <v>100</v>
      </c>
      <c r="F11" s="25">
        <v>1019.95</v>
      </c>
      <c r="G11" s="25">
        <v>1.65</v>
      </c>
      <c r="H11" s="25">
        <v>4.0599999999999996</v>
      </c>
    </row>
    <row r="12" spans="2:8" x14ac:dyDescent="0.2">
      <c r="B12" s="23" t="s">
        <v>637</v>
      </c>
      <c r="C12" s="23" t="s">
        <v>638</v>
      </c>
      <c r="D12" s="23" t="s">
        <v>365</v>
      </c>
      <c r="E12" s="28">
        <v>50</v>
      </c>
      <c r="F12" s="25">
        <v>515.37</v>
      </c>
      <c r="G12" s="25">
        <v>0.83</v>
      </c>
      <c r="H12" s="25">
        <v>4.68</v>
      </c>
    </row>
    <row r="13" spans="2:8" x14ac:dyDescent="0.2">
      <c r="B13" s="23" t="s">
        <v>526</v>
      </c>
      <c r="C13" s="23" t="s">
        <v>527</v>
      </c>
      <c r="D13" s="23" t="s">
        <v>365</v>
      </c>
      <c r="E13" s="28">
        <v>50</v>
      </c>
      <c r="F13" s="25">
        <v>509.19</v>
      </c>
      <c r="G13" s="25">
        <v>0.82</v>
      </c>
      <c r="H13" s="25">
        <v>4.01</v>
      </c>
    </row>
    <row r="14" spans="2:8" x14ac:dyDescent="0.2">
      <c r="B14" s="23" t="s">
        <v>366</v>
      </c>
      <c r="C14" s="23" t="s">
        <v>367</v>
      </c>
      <c r="D14" s="23" t="s">
        <v>365</v>
      </c>
      <c r="E14" s="28">
        <v>50</v>
      </c>
      <c r="F14" s="25">
        <v>508.79</v>
      </c>
      <c r="G14" s="25">
        <v>0.82</v>
      </c>
      <c r="H14" s="25">
        <v>3.69</v>
      </c>
    </row>
    <row r="15" spans="2:8" x14ac:dyDescent="0.2">
      <c r="B15" s="23" t="s">
        <v>639</v>
      </c>
      <c r="C15" s="23" t="s">
        <v>640</v>
      </c>
      <c r="D15" s="23" t="s">
        <v>365</v>
      </c>
      <c r="E15" s="28">
        <v>50</v>
      </c>
      <c r="F15" s="25">
        <v>506.94</v>
      </c>
      <c r="G15" s="25">
        <v>0.82</v>
      </c>
      <c r="H15" s="25">
        <v>3.69</v>
      </c>
    </row>
    <row r="16" spans="2:8" x14ac:dyDescent="0.2">
      <c r="B16" s="23" t="s">
        <v>396</v>
      </c>
      <c r="C16" s="23" t="s">
        <v>397</v>
      </c>
      <c r="D16" s="23" t="s">
        <v>365</v>
      </c>
      <c r="E16" s="28">
        <v>50</v>
      </c>
      <c r="F16" s="25">
        <v>506.76</v>
      </c>
      <c r="G16" s="25">
        <v>0.82</v>
      </c>
      <c r="H16" s="25">
        <v>3.7</v>
      </c>
    </row>
    <row r="17" spans="2:10" x14ac:dyDescent="0.2">
      <c r="B17" s="23" t="s">
        <v>522</v>
      </c>
      <c r="C17" s="23" t="s">
        <v>523</v>
      </c>
      <c r="D17" s="23" t="s">
        <v>365</v>
      </c>
      <c r="E17" s="28">
        <v>50</v>
      </c>
      <c r="F17" s="25">
        <v>505.91</v>
      </c>
      <c r="G17" s="25">
        <v>0.82</v>
      </c>
      <c r="H17" s="25">
        <v>3.69</v>
      </c>
    </row>
    <row r="18" spans="2:10" x14ac:dyDescent="0.2">
      <c r="B18" s="23" t="s">
        <v>641</v>
      </c>
      <c r="C18" s="23" t="s">
        <v>642</v>
      </c>
      <c r="D18" s="23" t="s">
        <v>400</v>
      </c>
      <c r="E18" s="28">
        <v>20</v>
      </c>
      <c r="F18" s="25">
        <v>205.28</v>
      </c>
      <c r="G18" s="25">
        <v>0.33</v>
      </c>
      <c r="H18" s="25">
        <v>3.53</v>
      </c>
    </row>
    <row r="19" spans="2:10" x14ac:dyDescent="0.2">
      <c r="B19" s="30" t="s">
        <v>116</v>
      </c>
      <c r="C19" s="30"/>
      <c r="D19" s="30"/>
      <c r="E19" s="31"/>
      <c r="F19" s="32">
        <f>SUM(F6:F18)</f>
        <v>14437.550000000005</v>
      </c>
      <c r="G19" s="32">
        <f>SUM(G6:G18)</f>
        <v>23.309999999999995</v>
      </c>
      <c r="H19" s="48"/>
      <c r="I19" s="14"/>
      <c r="J19" s="14"/>
    </row>
    <row r="20" spans="2:10" x14ac:dyDescent="0.2">
      <c r="B20" s="49" t="s">
        <v>117</v>
      </c>
      <c r="C20" s="49"/>
      <c r="D20" s="49"/>
      <c r="E20" s="50"/>
      <c r="F20" s="51">
        <f>F19</f>
        <v>14437.550000000005</v>
      </c>
      <c r="G20" s="51">
        <f>G19</f>
        <v>23.309999999999995</v>
      </c>
      <c r="H20" s="51"/>
      <c r="I20" s="14"/>
      <c r="J20" s="14"/>
    </row>
    <row r="21" spans="2:10" x14ac:dyDescent="0.2">
      <c r="B21" s="47" t="s">
        <v>431</v>
      </c>
      <c r="C21" s="23"/>
      <c r="D21" s="23"/>
      <c r="E21" s="24"/>
      <c r="F21" s="25"/>
      <c r="G21" s="25"/>
      <c r="H21" s="25"/>
    </row>
    <row r="22" spans="2:10" x14ac:dyDescent="0.2">
      <c r="B22" s="47" t="s">
        <v>546</v>
      </c>
      <c r="C22" s="23"/>
      <c r="D22" s="23"/>
      <c r="E22" s="24"/>
      <c r="F22" s="25"/>
      <c r="G22" s="25"/>
      <c r="H22" s="25"/>
    </row>
    <row r="23" spans="2:10" x14ac:dyDescent="0.2">
      <c r="B23" s="23" t="s">
        <v>547</v>
      </c>
      <c r="C23" s="23" t="s">
        <v>548</v>
      </c>
      <c r="D23" s="23" t="s">
        <v>549</v>
      </c>
      <c r="E23" s="28">
        <v>2500</v>
      </c>
      <c r="F23" s="25">
        <v>2486.29</v>
      </c>
      <c r="G23" s="25">
        <v>4.0199999999999996</v>
      </c>
      <c r="H23" s="25">
        <v>3.3</v>
      </c>
    </row>
    <row r="24" spans="2:10" x14ac:dyDescent="0.2">
      <c r="B24" s="23" t="s">
        <v>643</v>
      </c>
      <c r="C24" s="23" t="s">
        <v>644</v>
      </c>
      <c r="D24" s="23" t="s">
        <v>549</v>
      </c>
      <c r="E24" s="28">
        <v>2500</v>
      </c>
      <c r="F24" s="25">
        <v>2472.89</v>
      </c>
      <c r="G24" s="25">
        <v>3.99</v>
      </c>
      <c r="H24" s="25">
        <v>3.42</v>
      </c>
    </row>
    <row r="25" spans="2:10" x14ac:dyDescent="0.2">
      <c r="B25" s="23" t="s">
        <v>645</v>
      </c>
      <c r="C25" s="23" t="s">
        <v>646</v>
      </c>
      <c r="D25" s="23" t="s">
        <v>554</v>
      </c>
      <c r="E25" s="28">
        <v>2500</v>
      </c>
      <c r="F25" s="25">
        <v>2459.7399999999998</v>
      </c>
      <c r="G25" s="25">
        <v>3.97</v>
      </c>
      <c r="H25" s="25">
        <v>3.54</v>
      </c>
    </row>
    <row r="26" spans="2:10" x14ac:dyDescent="0.2">
      <c r="B26" s="23" t="s">
        <v>552</v>
      </c>
      <c r="C26" s="23" t="s">
        <v>553</v>
      </c>
      <c r="D26" s="23" t="s">
        <v>554</v>
      </c>
      <c r="E26" s="28">
        <v>2500</v>
      </c>
      <c r="F26" s="25">
        <v>2447.85</v>
      </c>
      <c r="G26" s="25">
        <v>3.95</v>
      </c>
      <c r="H26" s="25">
        <v>3.81</v>
      </c>
    </row>
    <row r="27" spans="2:10" x14ac:dyDescent="0.2">
      <c r="B27" s="47" t="s">
        <v>116</v>
      </c>
      <c r="C27" s="47"/>
      <c r="D27" s="47"/>
      <c r="E27" s="59"/>
      <c r="F27" s="57">
        <f>SUM(F22:F26)</f>
        <v>9866.77</v>
      </c>
      <c r="G27" s="57">
        <f>SUM(G22:G26)</f>
        <v>15.93</v>
      </c>
      <c r="H27" s="60"/>
      <c r="I27" s="14"/>
      <c r="J27" s="14"/>
    </row>
    <row r="28" spans="2:10" x14ac:dyDescent="0.2">
      <c r="B28" s="47" t="s">
        <v>558</v>
      </c>
      <c r="C28" s="23"/>
      <c r="D28" s="23"/>
      <c r="E28" s="24"/>
      <c r="F28" s="25"/>
      <c r="G28" s="25"/>
      <c r="H28" s="25"/>
    </row>
    <row r="29" spans="2:10" x14ac:dyDescent="0.2">
      <c r="B29" s="23" t="s">
        <v>786</v>
      </c>
      <c r="C29" s="23" t="s">
        <v>610</v>
      </c>
      <c r="D29" s="23" t="s">
        <v>561</v>
      </c>
      <c r="E29" s="28">
        <v>500</v>
      </c>
      <c r="F29" s="25">
        <v>2493.5</v>
      </c>
      <c r="G29" s="25">
        <v>4.03</v>
      </c>
      <c r="H29" s="25">
        <v>3.28</v>
      </c>
    </row>
    <row r="30" spans="2:10" x14ac:dyDescent="0.2">
      <c r="B30" s="23" t="s">
        <v>796</v>
      </c>
      <c r="C30" s="23" t="s">
        <v>620</v>
      </c>
      <c r="D30" s="23" t="s">
        <v>549</v>
      </c>
      <c r="E30" s="28">
        <v>500</v>
      </c>
      <c r="F30" s="25">
        <v>2487.13</v>
      </c>
      <c r="G30" s="25">
        <v>4.0199999999999996</v>
      </c>
      <c r="H30" s="25">
        <v>3.31</v>
      </c>
    </row>
    <row r="31" spans="2:10" x14ac:dyDescent="0.2">
      <c r="B31" s="23" t="s">
        <v>797</v>
      </c>
      <c r="C31" s="23" t="s">
        <v>647</v>
      </c>
      <c r="D31" s="23" t="s">
        <v>557</v>
      </c>
      <c r="E31" s="28">
        <v>500</v>
      </c>
      <c r="F31" s="25">
        <v>2484.2600000000002</v>
      </c>
      <c r="G31" s="25">
        <v>4.01</v>
      </c>
      <c r="H31" s="25">
        <v>3.3</v>
      </c>
    </row>
    <row r="32" spans="2:10" x14ac:dyDescent="0.2">
      <c r="B32" s="23" t="s">
        <v>798</v>
      </c>
      <c r="C32" s="23" t="s">
        <v>648</v>
      </c>
      <c r="D32" s="23" t="s">
        <v>554</v>
      </c>
      <c r="E32" s="28">
        <v>500</v>
      </c>
      <c r="F32" s="25">
        <v>2468.5300000000002</v>
      </c>
      <c r="G32" s="25">
        <v>3.99</v>
      </c>
      <c r="H32" s="25">
        <v>3.58</v>
      </c>
    </row>
    <row r="33" spans="2:10" x14ac:dyDescent="0.2">
      <c r="B33" s="47" t="s">
        <v>116</v>
      </c>
      <c r="C33" s="47"/>
      <c r="D33" s="47"/>
      <c r="E33" s="59"/>
      <c r="F33" s="57">
        <f>SUM(F28:F32)</f>
        <v>9933.42</v>
      </c>
      <c r="G33" s="57">
        <f>SUM(G28:G32)</f>
        <v>16.05</v>
      </c>
      <c r="H33" s="60"/>
      <c r="I33" s="14"/>
      <c r="J33" s="14"/>
    </row>
    <row r="34" spans="2:10" x14ac:dyDescent="0.2">
      <c r="B34" s="47" t="s">
        <v>432</v>
      </c>
      <c r="C34" s="23"/>
      <c r="D34" s="23"/>
      <c r="E34" s="24"/>
      <c r="F34" s="25"/>
      <c r="G34" s="25"/>
      <c r="H34" s="25"/>
    </row>
    <row r="35" spans="2:10" x14ac:dyDescent="0.2">
      <c r="B35" s="23" t="s">
        <v>573</v>
      </c>
      <c r="C35" s="23" t="s">
        <v>574</v>
      </c>
      <c r="D35" s="23" t="s">
        <v>435</v>
      </c>
      <c r="E35" s="28">
        <v>7000000</v>
      </c>
      <c r="F35" s="25">
        <v>6991.87</v>
      </c>
      <c r="G35" s="25">
        <v>11.29</v>
      </c>
      <c r="H35" s="25">
        <v>3.03</v>
      </c>
    </row>
    <row r="36" spans="2:10" x14ac:dyDescent="0.2">
      <c r="B36" s="23" t="s">
        <v>649</v>
      </c>
      <c r="C36" s="23" t="s">
        <v>650</v>
      </c>
      <c r="D36" s="23" t="s">
        <v>435</v>
      </c>
      <c r="E36" s="28">
        <v>5000000</v>
      </c>
      <c r="F36" s="25">
        <v>4936.2</v>
      </c>
      <c r="G36" s="25">
        <v>7.97</v>
      </c>
      <c r="H36" s="25">
        <v>3.37</v>
      </c>
    </row>
    <row r="37" spans="2:10" x14ac:dyDescent="0.2">
      <c r="B37" s="23" t="s">
        <v>625</v>
      </c>
      <c r="C37" s="23" t="s">
        <v>626</v>
      </c>
      <c r="D37" s="23" t="s">
        <v>435</v>
      </c>
      <c r="E37" s="28">
        <v>2500000</v>
      </c>
      <c r="F37" s="25">
        <v>2494.16</v>
      </c>
      <c r="G37" s="25">
        <v>4.03</v>
      </c>
      <c r="H37" s="25">
        <v>3.05</v>
      </c>
    </row>
    <row r="38" spans="2:10" x14ac:dyDescent="0.2">
      <c r="B38" s="23" t="s">
        <v>651</v>
      </c>
      <c r="C38" s="23" t="s">
        <v>652</v>
      </c>
      <c r="D38" s="23" t="s">
        <v>435</v>
      </c>
      <c r="E38" s="28">
        <v>2500000</v>
      </c>
      <c r="F38" s="25">
        <v>2494.16</v>
      </c>
      <c r="G38" s="25">
        <v>4.03</v>
      </c>
      <c r="H38" s="25">
        <v>3.05</v>
      </c>
    </row>
    <row r="39" spans="2:10" x14ac:dyDescent="0.2">
      <c r="B39" s="23" t="s">
        <v>571</v>
      </c>
      <c r="C39" s="23" t="s">
        <v>572</v>
      </c>
      <c r="D39" s="23" t="s">
        <v>435</v>
      </c>
      <c r="E39" s="28">
        <v>2000000</v>
      </c>
      <c r="F39" s="25">
        <v>1979.65</v>
      </c>
      <c r="G39" s="25">
        <v>3.2</v>
      </c>
      <c r="H39" s="25">
        <v>3.35</v>
      </c>
    </row>
    <row r="40" spans="2:10" x14ac:dyDescent="0.2">
      <c r="B40" s="23" t="s">
        <v>653</v>
      </c>
      <c r="C40" s="23" t="s">
        <v>654</v>
      </c>
      <c r="D40" s="23" t="s">
        <v>435</v>
      </c>
      <c r="E40" s="28">
        <v>500000</v>
      </c>
      <c r="F40" s="25">
        <v>493.31</v>
      </c>
      <c r="G40" s="25">
        <v>0.8</v>
      </c>
      <c r="H40" s="25">
        <v>3.37</v>
      </c>
    </row>
    <row r="41" spans="2:10" x14ac:dyDescent="0.2">
      <c r="B41" s="30" t="s">
        <v>116</v>
      </c>
      <c r="C41" s="30"/>
      <c r="D41" s="30"/>
      <c r="E41" s="31"/>
      <c r="F41" s="32">
        <f>SUM(F34:F40)</f>
        <v>19389.350000000002</v>
      </c>
      <c r="G41" s="32">
        <f>SUM(G34:G40)</f>
        <v>31.32</v>
      </c>
      <c r="H41" s="48"/>
      <c r="I41" s="14"/>
      <c r="J41" s="14"/>
    </row>
    <row r="42" spans="2:10" x14ac:dyDescent="0.2">
      <c r="B42" s="49" t="s">
        <v>117</v>
      </c>
      <c r="C42" s="49"/>
      <c r="D42" s="49"/>
      <c r="E42" s="50"/>
      <c r="F42" s="51">
        <f>F27+F33+F41</f>
        <v>39189.540000000008</v>
      </c>
      <c r="G42" s="51">
        <f>G27+G33+G41</f>
        <v>63.3</v>
      </c>
      <c r="H42" s="51"/>
      <c r="I42" s="14"/>
      <c r="J42" s="14"/>
    </row>
    <row r="43" spans="2:10" x14ac:dyDescent="0.2">
      <c r="B43" s="47" t="s">
        <v>436</v>
      </c>
      <c r="C43" s="23"/>
      <c r="D43" s="23"/>
      <c r="E43" s="24"/>
      <c r="F43" s="25"/>
      <c r="G43" s="25"/>
      <c r="H43" s="25"/>
    </row>
    <row r="44" spans="2:10" x14ac:dyDescent="0.2">
      <c r="B44" s="23" t="s">
        <v>444</v>
      </c>
      <c r="C44" s="23" t="s">
        <v>445</v>
      </c>
      <c r="D44" s="23" t="s">
        <v>439</v>
      </c>
      <c r="E44" s="28">
        <v>2500000</v>
      </c>
      <c r="F44" s="25">
        <v>2576.38</v>
      </c>
      <c r="G44" s="25">
        <v>4.16</v>
      </c>
      <c r="H44" s="25">
        <v>3.63</v>
      </c>
    </row>
    <row r="45" spans="2:10" x14ac:dyDescent="0.2">
      <c r="B45" s="52" t="s">
        <v>437</v>
      </c>
      <c r="C45" s="52" t="s">
        <v>438</v>
      </c>
      <c r="D45" s="52" t="s">
        <v>439</v>
      </c>
      <c r="E45" s="53">
        <v>500000</v>
      </c>
      <c r="F45" s="54">
        <v>504.04</v>
      </c>
      <c r="G45" s="54">
        <v>0.81</v>
      </c>
      <c r="H45" s="54">
        <v>3.34</v>
      </c>
    </row>
    <row r="46" spans="2:10" x14ac:dyDescent="0.2">
      <c r="B46" s="55" t="s">
        <v>117</v>
      </c>
      <c r="C46" s="55"/>
      <c r="D46" s="55"/>
      <c r="E46" s="56"/>
      <c r="F46" s="57">
        <f>SUM(F44:F45)</f>
        <v>3080.42</v>
      </c>
      <c r="G46" s="57">
        <f>SUM(G44:G45)</f>
        <v>4.9700000000000006</v>
      </c>
      <c r="H46" s="57"/>
      <c r="I46" s="14"/>
      <c r="J46" s="14"/>
    </row>
    <row r="47" spans="2:10" x14ac:dyDescent="0.2">
      <c r="B47" s="47" t="s">
        <v>118</v>
      </c>
      <c r="C47" s="23"/>
      <c r="D47" s="23"/>
      <c r="E47" s="24"/>
      <c r="F47" s="25"/>
      <c r="G47" s="25"/>
      <c r="H47" s="25"/>
    </row>
    <row r="48" spans="2:10" x14ac:dyDescent="0.2">
      <c r="B48" s="23" t="s">
        <v>118</v>
      </c>
      <c r="C48" s="23"/>
      <c r="D48" s="23"/>
      <c r="E48" s="24"/>
      <c r="F48" s="25">
        <v>5172.84</v>
      </c>
      <c r="G48" s="25">
        <v>8.35</v>
      </c>
      <c r="H48" s="25"/>
    </row>
    <row r="49" spans="2:10" x14ac:dyDescent="0.2">
      <c r="B49" s="30" t="s">
        <v>116</v>
      </c>
      <c r="C49" s="30"/>
      <c r="D49" s="30"/>
      <c r="E49" s="31"/>
      <c r="F49" s="32">
        <f>SUM(F47:F48)</f>
        <v>5172.84</v>
      </c>
      <c r="G49" s="32">
        <f>SUM(G47:G48)</f>
        <v>8.35</v>
      </c>
      <c r="H49" s="48"/>
      <c r="I49" s="14"/>
      <c r="J49" s="14"/>
    </row>
    <row r="50" spans="2:10" x14ac:dyDescent="0.2">
      <c r="B50" s="34" t="s">
        <v>117</v>
      </c>
      <c r="C50" s="34"/>
      <c r="D50" s="34"/>
      <c r="E50" s="35"/>
      <c r="F50" s="36">
        <f>F49</f>
        <v>5172.84</v>
      </c>
      <c r="G50" s="36">
        <f>G49</f>
        <v>8.35</v>
      </c>
      <c r="H50" s="36"/>
      <c r="I50" s="14"/>
      <c r="J50" s="14"/>
    </row>
    <row r="51" spans="2:10" x14ac:dyDescent="0.2">
      <c r="B51" s="44" t="s">
        <v>120</v>
      </c>
      <c r="C51" s="44"/>
      <c r="D51" s="44"/>
      <c r="E51" s="45"/>
      <c r="F51" s="16">
        <f>F52-(+F20+F42+F46+F50)</f>
        <v>35.789999999993597</v>
      </c>
      <c r="G51" s="16">
        <f>G52-(+G20+G42+G46+G50)</f>
        <v>7.00000000000216E-2</v>
      </c>
      <c r="H51" s="16"/>
      <c r="I51" s="14"/>
      <c r="J51" s="14"/>
    </row>
    <row r="52" spans="2:10" x14ac:dyDescent="0.2">
      <c r="B52" s="44" t="s">
        <v>119</v>
      </c>
      <c r="C52" s="44"/>
      <c r="D52" s="44"/>
      <c r="E52" s="45"/>
      <c r="F52" s="16">
        <v>61916.14</v>
      </c>
      <c r="G52" s="16">
        <v>100</v>
      </c>
      <c r="H52" s="16"/>
      <c r="I52" s="14"/>
      <c r="J52" s="14"/>
    </row>
    <row r="54" spans="2:10" x14ac:dyDescent="0.2">
      <c r="B54" s="14" t="s">
        <v>778</v>
      </c>
    </row>
    <row r="55" spans="2:10" x14ac:dyDescent="0.2">
      <c r="B55" s="14" t="s">
        <v>583</v>
      </c>
    </row>
    <row r="56" spans="2:10" x14ac:dyDescent="0.2">
      <c r="B56" s="14"/>
    </row>
  </sheetData>
  <mergeCells count="1">
    <mergeCell ref="B1:H1"/>
  </mergeCells>
  <pageMargins left="0.7" right="0.7" top="0.75" bottom="0.75" header="0.3" footer="0.3"/>
  <pageSetup paperSize="9" orientation="portrait" r:id="rId1"/>
  <headerFooter>
    <oddFooter>&amp;R&amp;1#&amp;"Calibri"&amp;10&amp;KFF0000|PUBLIC|</oddFooter>
    <evenFooter>&amp;LPUBLIC</evenFooter>
    <firstFooter>&amp;LPUBLIC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workbookViewId="0"/>
  </sheetViews>
  <sheetFormatPr defaultRowHeight="12" x14ac:dyDescent="0.2"/>
  <cols>
    <col min="1" max="1" width="9.140625" style="1"/>
    <col min="2" max="2" width="70.28515625" style="1" bestFit="1" customWidth="1"/>
    <col min="3" max="3" width="4.5703125" style="1" bestFit="1" customWidth="1"/>
    <col min="4" max="4" width="22.28515625" style="1" bestFit="1" customWidth="1"/>
    <col min="5" max="5" width="18.28515625" style="12" bestFit="1" customWidth="1"/>
    <col min="6" max="6" width="15.28515625" style="13" bestFit="1" customWidth="1"/>
    <col min="7" max="7" width="7.42578125" style="13" bestFit="1" customWidth="1"/>
    <col min="8" max="16384" width="9.140625" style="1"/>
  </cols>
  <sheetData>
    <row r="1" spans="2:9" ht="21" customHeight="1" x14ac:dyDescent="0.2">
      <c r="B1" s="86" t="s">
        <v>23</v>
      </c>
      <c r="C1" s="87"/>
      <c r="D1" s="87"/>
      <c r="E1" s="87"/>
      <c r="F1" s="87"/>
      <c r="G1" s="87"/>
    </row>
    <row r="3" spans="2:9" ht="16.5" thickBot="1" x14ac:dyDescent="0.25">
      <c r="B3" s="2" t="s">
        <v>831</v>
      </c>
      <c r="C3" s="3"/>
      <c r="D3" s="4"/>
      <c r="E3" s="5"/>
      <c r="F3" s="6"/>
      <c r="G3" s="6"/>
    </row>
    <row r="4" spans="2:9" ht="24" x14ac:dyDescent="0.2">
      <c r="B4" s="7" t="s">
        <v>0</v>
      </c>
      <c r="C4" s="8" t="s">
        <v>1</v>
      </c>
      <c r="D4" s="8" t="s">
        <v>5</v>
      </c>
      <c r="E4" s="9" t="s">
        <v>2</v>
      </c>
      <c r="F4" s="10" t="s">
        <v>3</v>
      </c>
      <c r="G4" s="11" t="s">
        <v>4</v>
      </c>
    </row>
    <row r="5" spans="2:9" x14ac:dyDescent="0.2">
      <c r="B5" s="17" t="s">
        <v>118</v>
      </c>
      <c r="C5" s="18"/>
      <c r="D5" s="18"/>
      <c r="E5" s="19"/>
      <c r="F5" s="20"/>
      <c r="G5" s="20"/>
    </row>
    <row r="6" spans="2:9" x14ac:dyDescent="0.2">
      <c r="B6" s="27" t="s">
        <v>118</v>
      </c>
      <c r="C6" s="23"/>
      <c r="D6" s="23"/>
      <c r="E6" s="24"/>
      <c r="F6" s="25">
        <v>16618.849999999999</v>
      </c>
      <c r="G6" s="25">
        <v>99.57</v>
      </c>
    </row>
    <row r="7" spans="2:9" x14ac:dyDescent="0.2">
      <c r="B7" s="29" t="s">
        <v>116</v>
      </c>
      <c r="C7" s="30"/>
      <c r="D7" s="30"/>
      <c r="E7" s="31"/>
      <c r="F7" s="32">
        <f>SUM(F5:F6)</f>
        <v>16618.849999999999</v>
      </c>
      <c r="G7" s="32">
        <f>SUM(G5:G6)</f>
        <v>99.57</v>
      </c>
      <c r="H7" s="14"/>
      <c r="I7" s="14"/>
    </row>
    <row r="8" spans="2:9" x14ac:dyDescent="0.2">
      <c r="B8" s="34" t="s">
        <v>117</v>
      </c>
      <c r="C8" s="34"/>
      <c r="D8" s="34"/>
      <c r="E8" s="35"/>
      <c r="F8" s="36">
        <f>F7</f>
        <v>16618.849999999999</v>
      </c>
      <c r="G8" s="36">
        <f>G7</f>
        <v>99.57</v>
      </c>
      <c r="H8" s="14"/>
      <c r="I8" s="14"/>
    </row>
    <row r="9" spans="2:9" x14ac:dyDescent="0.2">
      <c r="B9" s="44" t="s">
        <v>120</v>
      </c>
      <c r="C9" s="44"/>
      <c r="D9" s="44"/>
      <c r="E9" s="45"/>
      <c r="F9" s="16">
        <f>F10-(+F8)</f>
        <v>69.600000000002183</v>
      </c>
      <c r="G9" s="16">
        <f>G10-(+G8)</f>
        <v>0.43000000000000682</v>
      </c>
      <c r="H9" s="14"/>
      <c r="I9" s="14"/>
    </row>
    <row r="10" spans="2:9" x14ac:dyDescent="0.2">
      <c r="B10" s="44" t="s">
        <v>119</v>
      </c>
      <c r="C10" s="44"/>
      <c r="D10" s="44"/>
      <c r="E10" s="45"/>
      <c r="F10" s="16">
        <v>16688.45</v>
      </c>
      <c r="G10" s="16">
        <v>100</v>
      </c>
      <c r="H10" s="14"/>
      <c r="I10" s="14"/>
    </row>
    <row r="12" spans="2:9" x14ac:dyDescent="0.2">
      <c r="B12" s="14"/>
    </row>
    <row r="13" spans="2:9" x14ac:dyDescent="0.2">
      <c r="B13" s="14"/>
    </row>
  </sheetData>
  <mergeCells count="1">
    <mergeCell ref="B1:G1"/>
  </mergeCells>
  <pageMargins left="0.7" right="0.7" top="0.75" bottom="0.75" header="0.3" footer="0.3"/>
  <pageSetup paperSize="9" orientation="portrait" r:id="rId1"/>
  <headerFooter>
    <oddFooter>&amp;R&amp;1#&amp;"Calibri"&amp;10&amp;KFF0000|PUBLIC|</oddFooter>
    <evenFooter>&amp;LPUBLIC</evenFooter>
    <firstFooter>&amp;LPUBLIC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0"/>
  <sheetViews>
    <sheetView workbookViewId="0"/>
  </sheetViews>
  <sheetFormatPr defaultRowHeight="12" x14ac:dyDescent="0.2"/>
  <cols>
    <col min="1" max="1" width="9.140625" style="1"/>
    <col min="2" max="2" width="60.28515625" style="1" bestFit="1" customWidth="1"/>
    <col min="3" max="3" width="13.85546875" style="1" bestFit="1" customWidth="1"/>
    <col min="4" max="4" width="22.28515625" style="1" bestFit="1" customWidth="1"/>
    <col min="5" max="5" width="18.28515625" style="12" bestFit="1" customWidth="1"/>
    <col min="6" max="6" width="15.28515625" style="13" bestFit="1" customWidth="1"/>
    <col min="7" max="7" width="7.42578125" style="13" bestFit="1" customWidth="1"/>
    <col min="8" max="8" width="6.5703125" style="13" bestFit="1" customWidth="1"/>
    <col min="9" max="16384" width="9.140625" style="1"/>
  </cols>
  <sheetData>
    <row r="1" spans="2:8" ht="21" customHeight="1" x14ac:dyDescent="0.2">
      <c r="B1" s="86" t="s">
        <v>24</v>
      </c>
      <c r="C1" s="87"/>
      <c r="D1" s="87"/>
      <c r="E1" s="87"/>
      <c r="F1" s="87"/>
      <c r="G1" s="87"/>
      <c r="H1" s="87"/>
    </row>
    <row r="3" spans="2:8" ht="16.5" thickBot="1" x14ac:dyDescent="0.25">
      <c r="B3" s="2" t="s">
        <v>831</v>
      </c>
      <c r="C3" s="3"/>
      <c r="D3" s="4"/>
      <c r="E3" s="5"/>
      <c r="F3" s="6"/>
      <c r="G3" s="6"/>
    </row>
    <row r="4" spans="2:8" ht="24" x14ac:dyDescent="0.2">
      <c r="B4" s="7" t="s">
        <v>0</v>
      </c>
      <c r="C4" s="8" t="s">
        <v>1</v>
      </c>
      <c r="D4" s="8" t="s">
        <v>5</v>
      </c>
      <c r="E4" s="9" t="s">
        <v>2</v>
      </c>
      <c r="F4" s="10" t="s">
        <v>3</v>
      </c>
      <c r="G4" s="11" t="s">
        <v>4</v>
      </c>
      <c r="H4" s="11" t="s">
        <v>6</v>
      </c>
    </row>
    <row r="5" spans="2:8" x14ac:dyDescent="0.2">
      <c r="B5" s="58" t="s">
        <v>359</v>
      </c>
      <c r="C5" s="18"/>
      <c r="D5" s="18"/>
      <c r="E5" s="19"/>
      <c r="F5" s="20"/>
      <c r="G5" s="20"/>
      <c r="H5" s="20"/>
    </row>
    <row r="6" spans="2:8" x14ac:dyDescent="0.2">
      <c r="B6" s="47" t="s">
        <v>31</v>
      </c>
      <c r="C6" s="23"/>
      <c r="D6" s="23"/>
      <c r="E6" s="24"/>
      <c r="F6" s="25"/>
      <c r="G6" s="25"/>
      <c r="H6" s="25"/>
    </row>
    <row r="7" spans="2:8" x14ac:dyDescent="0.2">
      <c r="B7" s="23" t="s">
        <v>655</v>
      </c>
      <c r="C7" s="23" t="s">
        <v>656</v>
      </c>
      <c r="D7" s="23" t="s">
        <v>365</v>
      </c>
      <c r="E7" s="28">
        <v>650</v>
      </c>
      <c r="F7" s="25">
        <v>6551.36</v>
      </c>
      <c r="G7" s="25">
        <v>6.15</v>
      </c>
      <c r="H7" s="25">
        <v>4.55</v>
      </c>
    </row>
    <row r="8" spans="2:8" x14ac:dyDescent="0.2">
      <c r="B8" s="23" t="s">
        <v>409</v>
      </c>
      <c r="C8" s="23" t="s">
        <v>410</v>
      </c>
      <c r="D8" s="23" t="s">
        <v>365</v>
      </c>
      <c r="E8" s="28">
        <v>450</v>
      </c>
      <c r="F8" s="25">
        <v>4661.92</v>
      </c>
      <c r="G8" s="25">
        <v>4.38</v>
      </c>
      <c r="H8" s="25">
        <v>4.82</v>
      </c>
    </row>
    <row r="9" spans="2:8" x14ac:dyDescent="0.2">
      <c r="B9" s="23" t="s">
        <v>372</v>
      </c>
      <c r="C9" s="23" t="s">
        <v>373</v>
      </c>
      <c r="D9" s="23" t="s">
        <v>365</v>
      </c>
      <c r="E9" s="28">
        <v>350</v>
      </c>
      <c r="F9" s="25">
        <v>3629.1</v>
      </c>
      <c r="G9" s="25">
        <v>3.41</v>
      </c>
      <c r="H9" s="25">
        <v>4.71</v>
      </c>
    </row>
    <row r="10" spans="2:8" x14ac:dyDescent="0.2">
      <c r="B10" s="23" t="s">
        <v>657</v>
      </c>
      <c r="C10" s="23" t="s">
        <v>658</v>
      </c>
      <c r="D10" s="23" t="s">
        <v>362</v>
      </c>
      <c r="E10" s="28">
        <v>350</v>
      </c>
      <c r="F10" s="25">
        <v>3624.16</v>
      </c>
      <c r="G10" s="25">
        <v>3.4</v>
      </c>
      <c r="H10" s="25">
        <v>4.72</v>
      </c>
    </row>
    <row r="11" spans="2:8" x14ac:dyDescent="0.2">
      <c r="B11" s="23" t="s">
        <v>368</v>
      </c>
      <c r="C11" s="23" t="s">
        <v>369</v>
      </c>
      <c r="D11" s="23" t="s">
        <v>365</v>
      </c>
      <c r="E11" s="28">
        <v>350</v>
      </c>
      <c r="F11" s="25">
        <v>3613.3</v>
      </c>
      <c r="G11" s="25">
        <v>3.39</v>
      </c>
      <c r="H11" s="25">
        <v>4.5599999999999996</v>
      </c>
    </row>
    <row r="12" spans="2:8" x14ac:dyDescent="0.2">
      <c r="B12" s="23" t="s">
        <v>659</v>
      </c>
      <c r="C12" s="23" t="s">
        <v>660</v>
      </c>
      <c r="D12" s="23" t="s">
        <v>365</v>
      </c>
      <c r="E12" s="28">
        <v>300</v>
      </c>
      <c r="F12" s="25">
        <v>3103.79</v>
      </c>
      <c r="G12" s="25">
        <v>2.91</v>
      </c>
      <c r="H12" s="25">
        <v>5</v>
      </c>
    </row>
    <row r="13" spans="2:8" x14ac:dyDescent="0.2">
      <c r="B13" s="23" t="s">
        <v>661</v>
      </c>
      <c r="C13" s="23" t="s">
        <v>662</v>
      </c>
      <c r="D13" s="23" t="s">
        <v>365</v>
      </c>
      <c r="E13" s="28">
        <v>250</v>
      </c>
      <c r="F13" s="25">
        <v>2601.29</v>
      </c>
      <c r="G13" s="25">
        <v>2.44</v>
      </c>
      <c r="H13" s="25">
        <v>5.05</v>
      </c>
    </row>
    <row r="14" spans="2:8" x14ac:dyDescent="0.2">
      <c r="B14" s="23" t="s">
        <v>663</v>
      </c>
      <c r="C14" s="23" t="s">
        <v>664</v>
      </c>
      <c r="D14" s="23" t="s">
        <v>365</v>
      </c>
      <c r="E14" s="28">
        <v>250</v>
      </c>
      <c r="F14" s="25">
        <v>2594.81</v>
      </c>
      <c r="G14" s="25">
        <v>2.44</v>
      </c>
      <c r="H14" s="25">
        <v>5.15</v>
      </c>
    </row>
    <row r="15" spans="2:8" x14ac:dyDescent="0.2">
      <c r="B15" s="23" t="s">
        <v>542</v>
      </c>
      <c r="C15" s="23" t="s">
        <v>543</v>
      </c>
      <c r="D15" s="23" t="s">
        <v>365</v>
      </c>
      <c r="E15" s="28">
        <v>250</v>
      </c>
      <c r="F15" s="25">
        <v>2584.21</v>
      </c>
      <c r="G15" s="25">
        <v>2.4300000000000002</v>
      </c>
      <c r="H15" s="25">
        <v>4.53</v>
      </c>
    </row>
    <row r="16" spans="2:8" x14ac:dyDescent="0.2">
      <c r="B16" s="23" t="s">
        <v>665</v>
      </c>
      <c r="C16" s="23" t="s">
        <v>666</v>
      </c>
      <c r="D16" s="23" t="s">
        <v>365</v>
      </c>
      <c r="E16" s="28">
        <v>250</v>
      </c>
      <c r="F16" s="25">
        <v>2576.0700000000002</v>
      </c>
      <c r="G16" s="25">
        <v>2.42</v>
      </c>
      <c r="H16" s="25">
        <v>4.68</v>
      </c>
    </row>
    <row r="17" spans="2:8" x14ac:dyDescent="0.2">
      <c r="B17" s="23" t="s">
        <v>378</v>
      </c>
      <c r="C17" s="23" t="s">
        <v>379</v>
      </c>
      <c r="D17" s="23" t="s">
        <v>365</v>
      </c>
      <c r="E17" s="28">
        <v>250</v>
      </c>
      <c r="F17" s="25">
        <v>2534.98</v>
      </c>
      <c r="G17" s="25">
        <v>2.38</v>
      </c>
      <c r="H17" s="25">
        <v>3.92</v>
      </c>
    </row>
    <row r="18" spans="2:8" x14ac:dyDescent="0.2">
      <c r="B18" s="23" t="s">
        <v>667</v>
      </c>
      <c r="C18" s="23" t="s">
        <v>668</v>
      </c>
      <c r="D18" s="23" t="s">
        <v>365</v>
      </c>
      <c r="E18" s="28">
        <v>250</v>
      </c>
      <c r="F18" s="25">
        <v>2524.91</v>
      </c>
      <c r="G18" s="25">
        <v>2.37</v>
      </c>
      <c r="H18" s="25">
        <v>4.88</v>
      </c>
    </row>
    <row r="19" spans="2:8" x14ac:dyDescent="0.2">
      <c r="B19" s="23" t="s">
        <v>669</v>
      </c>
      <c r="C19" s="23" t="s">
        <v>670</v>
      </c>
      <c r="D19" s="23" t="s">
        <v>365</v>
      </c>
      <c r="E19" s="28">
        <v>200</v>
      </c>
      <c r="F19" s="25">
        <v>2076.94</v>
      </c>
      <c r="G19" s="25">
        <v>1.95</v>
      </c>
      <c r="H19" s="25">
        <v>6.06</v>
      </c>
    </row>
    <row r="20" spans="2:8" x14ac:dyDescent="0.2">
      <c r="B20" s="23" t="s">
        <v>671</v>
      </c>
      <c r="C20" s="23" t="s">
        <v>672</v>
      </c>
      <c r="D20" s="23" t="s">
        <v>400</v>
      </c>
      <c r="E20" s="28">
        <v>200</v>
      </c>
      <c r="F20" s="25">
        <v>2076.59</v>
      </c>
      <c r="G20" s="25">
        <v>1.95</v>
      </c>
      <c r="H20" s="25">
        <v>4.2</v>
      </c>
    </row>
    <row r="21" spans="2:8" x14ac:dyDescent="0.2">
      <c r="B21" s="23" t="s">
        <v>530</v>
      </c>
      <c r="C21" s="23" t="s">
        <v>531</v>
      </c>
      <c r="D21" s="23" t="s">
        <v>400</v>
      </c>
      <c r="E21" s="28">
        <v>200</v>
      </c>
      <c r="F21" s="25">
        <v>1985.14</v>
      </c>
      <c r="G21" s="25">
        <v>1.86</v>
      </c>
      <c r="H21" s="25">
        <v>4.87</v>
      </c>
    </row>
    <row r="22" spans="2:8" x14ac:dyDescent="0.2">
      <c r="B22" s="23" t="s">
        <v>407</v>
      </c>
      <c r="C22" s="23" t="s">
        <v>408</v>
      </c>
      <c r="D22" s="23" t="s">
        <v>365</v>
      </c>
      <c r="E22" s="28">
        <v>150</v>
      </c>
      <c r="F22" s="25">
        <v>1582.74</v>
      </c>
      <c r="G22" s="25">
        <v>1.49</v>
      </c>
      <c r="H22" s="25">
        <v>6</v>
      </c>
    </row>
    <row r="23" spans="2:8" x14ac:dyDescent="0.2">
      <c r="B23" s="23" t="s">
        <v>584</v>
      </c>
      <c r="C23" s="23" t="s">
        <v>585</v>
      </c>
      <c r="D23" s="23" t="s">
        <v>365</v>
      </c>
      <c r="E23" s="28">
        <v>150</v>
      </c>
      <c r="F23" s="25">
        <v>1566.18</v>
      </c>
      <c r="G23" s="25">
        <v>1.47</v>
      </c>
      <c r="H23" s="25">
        <v>5.93</v>
      </c>
    </row>
    <row r="24" spans="2:8" x14ac:dyDescent="0.2">
      <c r="B24" s="23" t="s">
        <v>673</v>
      </c>
      <c r="C24" s="23" t="s">
        <v>674</v>
      </c>
      <c r="D24" s="23" t="s">
        <v>365</v>
      </c>
      <c r="E24" s="28">
        <v>150</v>
      </c>
      <c r="F24" s="25">
        <v>1562.47</v>
      </c>
      <c r="G24" s="25">
        <v>1.47</v>
      </c>
      <c r="H24" s="25">
        <v>4.46</v>
      </c>
    </row>
    <row r="25" spans="2:8" x14ac:dyDescent="0.2">
      <c r="B25" s="23" t="s">
        <v>675</v>
      </c>
      <c r="C25" s="23" t="s">
        <v>676</v>
      </c>
      <c r="D25" s="23" t="s">
        <v>365</v>
      </c>
      <c r="E25" s="28">
        <v>150</v>
      </c>
      <c r="F25" s="25">
        <v>1553.88</v>
      </c>
      <c r="G25" s="25">
        <v>1.46</v>
      </c>
      <c r="H25" s="25">
        <v>4.28</v>
      </c>
    </row>
    <row r="26" spans="2:8" x14ac:dyDescent="0.2">
      <c r="B26" s="23" t="s">
        <v>677</v>
      </c>
      <c r="C26" s="23" t="s">
        <v>678</v>
      </c>
      <c r="D26" s="23" t="s">
        <v>362</v>
      </c>
      <c r="E26" s="28">
        <v>150</v>
      </c>
      <c r="F26" s="25">
        <v>1549.94</v>
      </c>
      <c r="G26" s="25">
        <v>1.46</v>
      </c>
      <c r="H26" s="25">
        <v>4.43</v>
      </c>
    </row>
    <row r="27" spans="2:8" x14ac:dyDescent="0.2">
      <c r="B27" s="23" t="s">
        <v>679</v>
      </c>
      <c r="C27" s="23" t="s">
        <v>680</v>
      </c>
      <c r="D27" s="23" t="s">
        <v>365</v>
      </c>
      <c r="E27" s="28">
        <v>150</v>
      </c>
      <c r="F27" s="25">
        <v>1511.78</v>
      </c>
      <c r="G27" s="25">
        <v>1.42</v>
      </c>
      <c r="H27" s="25">
        <v>5.0199999999999996</v>
      </c>
    </row>
    <row r="28" spans="2:8" x14ac:dyDescent="0.2">
      <c r="B28" s="23" t="s">
        <v>380</v>
      </c>
      <c r="C28" s="23" t="s">
        <v>381</v>
      </c>
      <c r="D28" s="23" t="s">
        <v>365</v>
      </c>
      <c r="E28" s="28">
        <v>150</v>
      </c>
      <c r="F28" s="25">
        <v>1480.15</v>
      </c>
      <c r="G28" s="25">
        <v>1.39</v>
      </c>
      <c r="H28" s="25">
        <v>5.78</v>
      </c>
    </row>
    <row r="29" spans="2:8" x14ac:dyDescent="0.2">
      <c r="B29" s="23" t="s">
        <v>534</v>
      </c>
      <c r="C29" s="23" t="s">
        <v>535</v>
      </c>
      <c r="D29" s="23" t="s">
        <v>365</v>
      </c>
      <c r="E29" s="28">
        <v>100</v>
      </c>
      <c r="F29" s="25">
        <v>1040.56</v>
      </c>
      <c r="G29" s="25">
        <v>0.98</v>
      </c>
      <c r="H29" s="25">
        <v>4.28</v>
      </c>
    </row>
    <row r="30" spans="2:8" x14ac:dyDescent="0.2">
      <c r="B30" s="23" t="s">
        <v>681</v>
      </c>
      <c r="C30" s="23" t="s">
        <v>682</v>
      </c>
      <c r="D30" s="23" t="s">
        <v>365</v>
      </c>
      <c r="E30" s="28">
        <v>100</v>
      </c>
      <c r="F30" s="25">
        <v>1040.48</v>
      </c>
      <c r="G30" s="25">
        <v>0.98</v>
      </c>
      <c r="H30" s="25">
        <v>6.4</v>
      </c>
    </row>
    <row r="31" spans="2:8" x14ac:dyDescent="0.2">
      <c r="B31" s="23" t="s">
        <v>538</v>
      </c>
      <c r="C31" s="23" t="s">
        <v>539</v>
      </c>
      <c r="D31" s="23" t="s">
        <v>365</v>
      </c>
      <c r="E31" s="28">
        <v>100</v>
      </c>
      <c r="F31" s="25">
        <v>1039.49</v>
      </c>
      <c r="G31" s="25">
        <v>0.98</v>
      </c>
      <c r="H31" s="25">
        <v>4.82</v>
      </c>
    </row>
    <row r="32" spans="2:8" x14ac:dyDescent="0.2">
      <c r="B32" s="23" t="s">
        <v>683</v>
      </c>
      <c r="C32" s="23" t="s">
        <v>684</v>
      </c>
      <c r="D32" s="23" t="s">
        <v>365</v>
      </c>
      <c r="E32" s="28">
        <v>100</v>
      </c>
      <c r="F32" s="25">
        <v>1038.51</v>
      </c>
      <c r="G32" s="25">
        <v>0.98</v>
      </c>
      <c r="H32" s="25">
        <v>4.3099999999999996</v>
      </c>
    </row>
    <row r="33" spans="2:10" x14ac:dyDescent="0.2">
      <c r="B33" s="23" t="s">
        <v>528</v>
      </c>
      <c r="C33" s="23" t="s">
        <v>529</v>
      </c>
      <c r="D33" s="23" t="s">
        <v>362</v>
      </c>
      <c r="E33" s="28">
        <v>100</v>
      </c>
      <c r="F33" s="25">
        <v>1032.6500000000001</v>
      </c>
      <c r="G33" s="25">
        <v>0.97</v>
      </c>
      <c r="H33" s="25">
        <v>4.43</v>
      </c>
    </row>
    <row r="34" spans="2:10" x14ac:dyDescent="0.2">
      <c r="B34" s="23" t="s">
        <v>685</v>
      </c>
      <c r="C34" s="23" t="s">
        <v>686</v>
      </c>
      <c r="D34" s="23" t="s">
        <v>365</v>
      </c>
      <c r="E34" s="28">
        <v>100</v>
      </c>
      <c r="F34" s="25">
        <v>1018.19</v>
      </c>
      <c r="G34" s="25">
        <v>0.96</v>
      </c>
      <c r="H34" s="25">
        <v>3.98</v>
      </c>
    </row>
    <row r="35" spans="2:10" x14ac:dyDescent="0.2">
      <c r="B35" s="23" t="s">
        <v>506</v>
      </c>
      <c r="C35" s="23" t="s">
        <v>507</v>
      </c>
      <c r="D35" s="23" t="s">
        <v>365</v>
      </c>
      <c r="E35" s="28">
        <v>100</v>
      </c>
      <c r="F35" s="25">
        <v>1013.62</v>
      </c>
      <c r="G35" s="25">
        <v>0.95</v>
      </c>
      <c r="H35" s="25">
        <v>3.61</v>
      </c>
    </row>
    <row r="36" spans="2:10" x14ac:dyDescent="0.2">
      <c r="B36" s="23" t="s">
        <v>687</v>
      </c>
      <c r="C36" s="23" t="s">
        <v>688</v>
      </c>
      <c r="D36" s="23" t="s">
        <v>365</v>
      </c>
      <c r="E36" s="28">
        <v>70</v>
      </c>
      <c r="F36" s="25">
        <v>714.87</v>
      </c>
      <c r="G36" s="25">
        <v>0.67</v>
      </c>
      <c r="H36" s="25">
        <v>3.52</v>
      </c>
    </row>
    <row r="37" spans="2:10" x14ac:dyDescent="0.2">
      <c r="B37" s="23" t="s">
        <v>689</v>
      </c>
      <c r="C37" s="23" t="s">
        <v>690</v>
      </c>
      <c r="D37" s="23" t="s">
        <v>365</v>
      </c>
      <c r="E37" s="28">
        <v>50</v>
      </c>
      <c r="F37" s="25">
        <v>549.54</v>
      </c>
      <c r="G37" s="25">
        <v>0.52</v>
      </c>
      <c r="H37" s="25">
        <v>6.4</v>
      </c>
    </row>
    <row r="38" spans="2:10" x14ac:dyDescent="0.2">
      <c r="B38" s="23" t="s">
        <v>691</v>
      </c>
      <c r="C38" s="23" t="s">
        <v>692</v>
      </c>
      <c r="D38" s="23" t="s">
        <v>365</v>
      </c>
      <c r="E38" s="28">
        <v>50</v>
      </c>
      <c r="F38" s="25">
        <v>547.13</v>
      </c>
      <c r="G38" s="25">
        <v>0.51</v>
      </c>
      <c r="H38" s="25">
        <v>6.2</v>
      </c>
    </row>
    <row r="39" spans="2:10" x14ac:dyDescent="0.2">
      <c r="B39" s="23" t="s">
        <v>382</v>
      </c>
      <c r="C39" s="23" t="s">
        <v>383</v>
      </c>
      <c r="D39" s="23" t="s">
        <v>365</v>
      </c>
      <c r="E39" s="28">
        <v>50</v>
      </c>
      <c r="F39" s="25">
        <v>531.54</v>
      </c>
      <c r="G39" s="25">
        <v>0.5</v>
      </c>
      <c r="H39" s="25">
        <v>5.81</v>
      </c>
    </row>
    <row r="40" spans="2:10" x14ac:dyDescent="0.2">
      <c r="B40" s="23" t="s">
        <v>693</v>
      </c>
      <c r="C40" s="23" t="s">
        <v>694</v>
      </c>
      <c r="D40" s="23" t="s">
        <v>365</v>
      </c>
      <c r="E40" s="28">
        <v>50</v>
      </c>
      <c r="F40" s="25">
        <v>531.01</v>
      </c>
      <c r="G40" s="25">
        <v>0.5</v>
      </c>
      <c r="H40" s="25">
        <v>4.87</v>
      </c>
    </row>
    <row r="41" spans="2:10" x14ac:dyDescent="0.2">
      <c r="B41" s="23" t="s">
        <v>695</v>
      </c>
      <c r="C41" s="23" t="s">
        <v>696</v>
      </c>
      <c r="D41" s="23" t="s">
        <v>365</v>
      </c>
      <c r="E41" s="28">
        <v>50</v>
      </c>
      <c r="F41" s="25">
        <v>522.91</v>
      </c>
      <c r="G41" s="25">
        <v>0.49</v>
      </c>
      <c r="H41" s="25">
        <v>4.5199999999999996</v>
      </c>
    </row>
    <row r="42" spans="2:10" x14ac:dyDescent="0.2">
      <c r="B42" s="23" t="s">
        <v>697</v>
      </c>
      <c r="C42" s="23" t="s">
        <v>698</v>
      </c>
      <c r="D42" s="23" t="s">
        <v>365</v>
      </c>
      <c r="E42" s="28">
        <v>50</v>
      </c>
      <c r="F42" s="25">
        <v>508.85</v>
      </c>
      <c r="G42" s="25">
        <v>0.48</v>
      </c>
      <c r="H42" s="25">
        <v>3.85</v>
      </c>
    </row>
    <row r="43" spans="2:10" x14ac:dyDescent="0.2">
      <c r="B43" s="23" t="s">
        <v>699</v>
      </c>
      <c r="C43" s="23" t="s">
        <v>700</v>
      </c>
      <c r="D43" s="23" t="s">
        <v>365</v>
      </c>
      <c r="E43" s="28">
        <v>50</v>
      </c>
      <c r="F43" s="25">
        <v>503.45</v>
      </c>
      <c r="G43" s="25">
        <v>0.47</v>
      </c>
      <c r="H43" s="25">
        <v>3.42</v>
      </c>
    </row>
    <row r="44" spans="2:10" x14ac:dyDescent="0.2">
      <c r="B44" s="23" t="s">
        <v>532</v>
      </c>
      <c r="C44" s="23" t="s">
        <v>533</v>
      </c>
      <c r="D44" s="23" t="s">
        <v>365</v>
      </c>
      <c r="E44" s="28">
        <v>100</v>
      </c>
      <c r="F44" s="25">
        <v>319.47000000000003</v>
      </c>
      <c r="G44" s="25">
        <v>0.3</v>
      </c>
      <c r="H44" s="25">
        <v>5.42</v>
      </c>
    </row>
    <row r="45" spans="2:10" x14ac:dyDescent="0.2">
      <c r="B45" s="23" t="s">
        <v>631</v>
      </c>
      <c r="C45" s="23" t="s">
        <v>632</v>
      </c>
      <c r="D45" s="23" t="s">
        <v>365</v>
      </c>
      <c r="E45" s="28">
        <v>20</v>
      </c>
      <c r="F45" s="25">
        <v>202.26</v>
      </c>
      <c r="G45" s="25">
        <v>0.19</v>
      </c>
      <c r="H45" s="25">
        <v>3.98</v>
      </c>
    </row>
    <row r="46" spans="2:10" x14ac:dyDescent="0.2">
      <c r="B46" s="23" t="s">
        <v>701</v>
      </c>
      <c r="C46" s="23" t="s">
        <v>702</v>
      </c>
      <c r="D46" s="23" t="s">
        <v>365</v>
      </c>
      <c r="E46" s="28">
        <v>10</v>
      </c>
      <c r="F46" s="25">
        <v>104.08</v>
      </c>
      <c r="G46" s="25">
        <v>0.1</v>
      </c>
      <c r="H46" s="25">
        <v>4.16</v>
      </c>
    </row>
    <row r="47" spans="2:10" x14ac:dyDescent="0.2">
      <c r="B47" s="30" t="s">
        <v>116</v>
      </c>
      <c r="C47" s="30"/>
      <c r="D47" s="30"/>
      <c r="E47" s="31"/>
      <c r="F47" s="32">
        <f>SUM(F6:F46)</f>
        <v>69804.320000000007</v>
      </c>
      <c r="G47" s="32">
        <f>SUM(G6:G46)</f>
        <v>65.569999999999993</v>
      </c>
      <c r="H47" s="48"/>
      <c r="I47" s="14"/>
      <c r="J47" s="14"/>
    </row>
    <row r="48" spans="2:10" x14ac:dyDescent="0.2">
      <c r="B48" s="49" t="s">
        <v>117</v>
      </c>
      <c r="C48" s="49"/>
      <c r="D48" s="49"/>
      <c r="E48" s="50"/>
      <c r="F48" s="51">
        <f>F47</f>
        <v>69804.320000000007</v>
      </c>
      <c r="G48" s="51">
        <f>G47</f>
        <v>65.569999999999993</v>
      </c>
      <c r="H48" s="51"/>
      <c r="I48" s="14"/>
      <c r="J48" s="14"/>
    </row>
    <row r="49" spans="2:10" x14ac:dyDescent="0.2">
      <c r="B49" s="47" t="s">
        <v>431</v>
      </c>
      <c r="C49" s="23"/>
      <c r="D49" s="23"/>
      <c r="E49" s="24"/>
      <c r="F49" s="25"/>
      <c r="G49" s="25"/>
      <c r="H49" s="25"/>
    </row>
    <row r="50" spans="2:10" x14ac:dyDescent="0.2">
      <c r="B50" s="47" t="s">
        <v>432</v>
      </c>
      <c r="C50" s="23"/>
      <c r="D50" s="23"/>
      <c r="E50" s="24"/>
      <c r="F50" s="25"/>
      <c r="G50" s="25"/>
      <c r="H50" s="25"/>
    </row>
    <row r="51" spans="2:10" x14ac:dyDescent="0.2">
      <c r="B51" s="23" t="s">
        <v>569</v>
      </c>
      <c r="C51" s="23" t="s">
        <v>570</v>
      </c>
      <c r="D51" s="23" t="s">
        <v>435</v>
      </c>
      <c r="E51" s="28">
        <v>5000000</v>
      </c>
      <c r="F51" s="25">
        <v>4945.9799999999996</v>
      </c>
      <c r="G51" s="25">
        <v>4.6399999999999997</v>
      </c>
      <c r="H51" s="25">
        <v>3.35</v>
      </c>
    </row>
    <row r="52" spans="2:10" x14ac:dyDescent="0.2">
      <c r="B52" s="23" t="s">
        <v>703</v>
      </c>
      <c r="C52" s="23" t="s">
        <v>704</v>
      </c>
      <c r="D52" s="23" t="s">
        <v>435</v>
      </c>
      <c r="E52" s="28">
        <v>5000000</v>
      </c>
      <c r="F52" s="25">
        <v>4921.74</v>
      </c>
      <c r="G52" s="25">
        <v>4.62</v>
      </c>
      <c r="H52" s="25">
        <v>3.45</v>
      </c>
    </row>
    <row r="53" spans="2:10" x14ac:dyDescent="0.2">
      <c r="B53" s="23" t="s">
        <v>571</v>
      </c>
      <c r="C53" s="23" t="s">
        <v>572</v>
      </c>
      <c r="D53" s="23" t="s">
        <v>435</v>
      </c>
      <c r="E53" s="28">
        <v>3000000</v>
      </c>
      <c r="F53" s="25">
        <v>2969.48</v>
      </c>
      <c r="G53" s="25">
        <v>2.79</v>
      </c>
      <c r="H53" s="25">
        <v>3.35</v>
      </c>
    </row>
    <row r="54" spans="2:10" x14ac:dyDescent="0.2">
      <c r="B54" s="23" t="s">
        <v>705</v>
      </c>
      <c r="C54" s="23" t="s">
        <v>706</v>
      </c>
      <c r="D54" s="23" t="s">
        <v>435</v>
      </c>
      <c r="E54" s="28">
        <v>1000000</v>
      </c>
      <c r="F54" s="25">
        <v>988.53</v>
      </c>
      <c r="G54" s="25">
        <v>0.93</v>
      </c>
      <c r="H54" s="25">
        <v>3.36</v>
      </c>
    </row>
    <row r="55" spans="2:10" x14ac:dyDescent="0.2">
      <c r="B55" s="30" t="s">
        <v>116</v>
      </c>
      <c r="C55" s="30"/>
      <c r="D55" s="30"/>
      <c r="E55" s="31"/>
      <c r="F55" s="32">
        <f>SUM(F50:F54)</f>
        <v>13825.73</v>
      </c>
      <c r="G55" s="32">
        <f>SUM(G50:G54)</f>
        <v>12.98</v>
      </c>
      <c r="H55" s="48"/>
      <c r="I55" s="14"/>
      <c r="J55" s="14"/>
    </row>
    <row r="56" spans="2:10" x14ac:dyDescent="0.2">
      <c r="B56" s="49" t="s">
        <v>117</v>
      </c>
      <c r="C56" s="49"/>
      <c r="D56" s="49"/>
      <c r="E56" s="50"/>
      <c r="F56" s="51">
        <f>+F55</f>
        <v>13825.73</v>
      </c>
      <c r="G56" s="51">
        <f>+G55</f>
        <v>12.98</v>
      </c>
      <c r="H56" s="51"/>
      <c r="I56" s="14"/>
      <c r="J56" s="14"/>
    </row>
    <row r="57" spans="2:10" x14ac:dyDescent="0.2">
      <c r="B57" s="47" t="s">
        <v>436</v>
      </c>
      <c r="C57" s="23"/>
      <c r="D57" s="23"/>
      <c r="E57" s="24"/>
      <c r="F57" s="25"/>
      <c r="G57" s="25"/>
      <c r="H57" s="25"/>
    </row>
    <row r="58" spans="2:10" x14ac:dyDescent="0.2">
      <c r="B58" s="23" t="s">
        <v>450</v>
      </c>
      <c r="C58" s="23" t="s">
        <v>451</v>
      </c>
      <c r="D58" s="23" t="s">
        <v>439</v>
      </c>
      <c r="E58" s="28">
        <v>3500000</v>
      </c>
      <c r="F58" s="25">
        <v>3647.99</v>
      </c>
      <c r="G58" s="25">
        <v>3.42</v>
      </c>
      <c r="H58" s="25">
        <v>4.26</v>
      </c>
    </row>
    <row r="59" spans="2:10" x14ac:dyDescent="0.2">
      <c r="B59" s="23" t="s">
        <v>458</v>
      </c>
      <c r="C59" s="23" t="s">
        <v>459</v>
      </c>
      <c r="D59" s="23" t="s">
        <v>439</v>
      </c>
      <c r="E59" s="28">
        <v>3250000</v>
      </c>
      <c r="F59" s="25">
        <v>3178.03</v>
      </c>
      <c r="G59" s="25">
        <v>2.98</v>
      </c>
      <c r="H59" s="25">
        <v>5.7</v>
      </c>
    </row>
    <row r="60" spans="2:10" x14ac:dyDescent="0.2">
      <c r="B60" s="23" t="s">
        <v>448</v>
      </c>
      <c r="C60" s="23" t="s">
        <v>449</v>
      </c>
      <c r="D60" s="23" t="s">
        <v>439</v>
      </c>
      <c r="E60" s="28">
        <v>2000000</v>
      </c>
      <c r="F60" s="25">
        <v>2125.39</v>
      </c>
      <c r="G60" s="25">
        <v>2</v>
      </c>
      <c r="H60" s="25">
        <v>5.21</v>
      </c>
    </row>
    <row r="61" spans="2:10" x14ac:dyDescent="0.2">
      <c r="B61" s="23" t="s">
        <v>707</v>
      </c>
      <c r="C61" s="23" t="s">
        <v>708</v>
      </c>
      <c r="D61" s="23" t="s">
        <v>439</v>
      </c>
      <c r="E61" s="28">
        <v>2000000</v>
      </c>
      <c r="F61" s="25">
        <v>2070.9</v>
      </c>
      <c r="G61" s="25">
        <v>1.94</v>
      </c>
      <c r="H61" s="25">
        <v>4.08</v>
      </c>
    </row>
    <row r="62" spans="2:10" x14ac:dyDescent="0.2">
      <c r="B62" s="23" t="s">
        <v>446</v>
      </c>
      <c r="C62" s="23" t="s">
        <v>447</v>
      </c>
      <c r="D62" s="23" t="s">
        <v>439</v>
      </c>
      <c r="E62" s="28">
        <v>1500000</v>
      </c>
      <c r="F62" s="25">
        <v>1493.19</v>
      </c>
      <c r="G62" s="25">
        <v>1.4</v>
      </c>
      <c r="H62" s="25">
        <v>4.67</v>
      </c>
    </row>
    <row r="63" spans="2:10" x14ac:dyDescent="0.2">
      <c r="B63" s="23" t="s">
        <v>709</v>
      </c>
      <c r="C63" s="23" t="s">
        <v>710</v>
      </c>
      <c r="D63" s="23" t="s">
        <v>439</v>
      </c>
      <c r="E63" s="28">
        <v>1000000</v>
      </c>
      <c r="F63" s="25">
        <v>1066.96</v>
      </c>
      <c r="G63" s="25">
        <v>1</v>
      </c>
      <c r="H63" s="25">
        <v>4.9400000000000004</v>
      </c>
    </row>
    <row r="64" spans="2:10" x14ac:dyDescent="0.2">
      <c r="B64" s="23" t="s">
        <v>711</v>
      </c>
      <c r="C64" s="23" t="s">
        <v>712</v>
      </c>
      <c r="D64" s="23" t="s">
        <v>439</v>
      </c>
      <c r="E64" s="28">
        <v>500000</v>
      </c>
      <c r="F64" s="25">
        <v>526.66</v>
      </c>
      <c r="G64" s="25">
        <v>0.49</v>
      </c>
      <c r="H64" s="25">
        <v>4.57</v>
      </c>
    </row>
    <row r="65" spans="2:10" x14ac:dyDescent="0.2">
      <c r="B65" s="23" t="s">
        <v>713</v>
      </c>
      <c r="C65" s="23" t="s">
        <v>714</v>
      </c>
      <c r="D65" s="23" t="s">
        <v>439</v>
      </c>
      <c r="E65" s="28">
        <v>500000</v>
      </c>
      <c r="F65" s="25">
        <v>526.54999999999995</v>
      </c>
      <c r="G65" s="25">
        <v>0.49</v>
      </c>
      <c r="H65" s="25">
        <v>4.58</v>
      </c>
    </row>
    <row r="66" spans="2:10" x14ac:dyDescent="0.2">
      <c r="B66" s="23" t="s">
        <v>715</v>
      </c>
      <c r="C66" s="23" t="s">
        <v>716</v>
      </c>
      <c r="D66" s="23" t="s">
        <v>439</v>
      </c>
      <c r="E66" s="28">
        <v>500000</v>
      </c>
      <c r="F66" s="25">
        <v>520.20000000000005</v>
      </c>
      <c r="G66" s="25">
        <v>0.49</v>
      </c>
      <c r="H66" s="25">
        <v>4.84</v>
      </c>
    </row>
    <row r="67" spans="2:10" x14ac:dyDescent="0.2">
      <c r="B67" s="23" t="s">
        <v>588</v>
      </c>
      <c r="C67" s="23" t="s">
        <v>589</v>
      </c>
      <c r="D67" s="23" t="s">
        <v>439</v>
      </c>
      <c r="E67" s="28">
        <v>500000</v>
      </c>
      <c r="F67" s="25">
        <v>519.79</v>
      </c>
      <c r="G67" s="25">
        <v>0.49</v>
      </c>
      <c r="H67" s="25">
        <v>4.4000000000000004</v>
      </c>
    </row>
    <row r="68" spans="2:10" x14ac:dyDescent="0.2">
      <c r="B68" s="23" t="s">
        <v>717</v>
      </c>
      <c r="C68" s="23" t="s">
        <v>718</v>
      </c>
      <c r="D68" s="23" t="s">
        <v>439</v>
      </c>
      <c r="E68" s="28">
        <v>500000</v>
      </c>
      <c r="F68" s="25">
        <v>518.44000000000005</v>
      </c>
      <c r="G68" s="25">
        <v>0.49</v>
      </c>
      <c r="H68" s="25">
        <v>4.4000000000000004</v>
      </c>
    </row>
    <row r="69" spans="2:10" x14ac:dyDescent="0.2">
      <c r="B69" s="23" t="s">
        <v>719</v>
      </c>
      <c r="C69" s="23" t="s">
        <v>720</v>
      </c>
      <c r="D69" s="23" t="s">
        <v>439</v>
      </c>
      <c r="E69" s="28">
        <v>400000</v>
      </c>
      <c r="F69" s="25">
        <v>419.95</v>
      </c>
      <c r="G69" s="25">
        <v>0.39</v>
      </c>
      <c r="H69" s="25">
        <v>4.5</v>
      </c>
    </row>
    <row r="70" spans="2:10" x14ac:dyDescent="0.2">
      <c r="B70" s="52" t="s">
        <v>721</v>
      </c>
      <c r="C70" s="52" t="s">
        <v>722</v>
      </c>
      <c r="D70" s="52" t="s">
        <v>439</v>
      </c>
      <c r="E70" s="53">
        <v>28300</v>
      </c>
      <c r="F70" s="54">
        <v>30.13</v>
      </c>
      <c r="G70" s="54">
        <v>0.03</v>
      </c>
      <c r="H70" s="54">
        <v>6.53</v>
      </c>
    </row>
    <row r="71" spans="2:10" x14ac:dyDescent="0.2">
      <c r="B71" s="55" t="s">
        <v>117</v>
      </c>
      <c r="C71" s="55"/>
      <c r="D71" s="55"/>
      <c r="E71" s="56"/>
      <c r="F71" s="57">
        <f>SUM(F58:F70)</f>
        <v>16644.18</v>
      </c>
      <c r="G71" s="57">
        <f>SUM(G58:G70)</f>
        <v>15.610000000000001</v>
      </c>
      <c r="H71" s="57"/>
      <c r="I71" s="14"/>
      <c r="J71" s="14"/>
    </row>
    <row r="72" spans="2:10" x14ac:dyDescent="0.2">
      <c r="B72" s="47" t="s">
        <v>118</v>
      </c>
      <c r="C72" s="23"/>
      <c r="D72" s="23"/>
      <c r="E72" s="24"/>
      <c r="F72" s="25"/>
      <c r="G72" s="25"/>
      <c r="H72" s="25"/>
    </row>
    <row r="73" spans="2:10" x14ac:dyDescent="0.2">
      <c r="B73" s="23" t="s">
        <v>118</v>
      </c>
      <c r="C73" s="23"/>
      <c r="D73" s="23"/>
      <c r="E73" s="24"/>
      <c r="F73" s="25">
        <v>3991.15</v>
      </c>
      <c r="G73" s="25">
        <v>3.75</v>
      </c>
      <c r="H73" s="25"/>
    </row>
    <row r="74" spans="2:10" x14ac:dyDescent="0.2">
      <c r="B74" s="30" t="s">
        <v>116</v>
      </c>
      <c r="C74" s="30"/>
      <c r="D74" s="30"/>
      <c r="E74" s="31"/>
      <c r="F74" s="32">
        <f>SUM(F72:F73)</f>
        <v>3991.15</v>
      </c>
      <c r="G74" s="32">
        <f>SUM(G72:G73)</f>
        <v>3.75</v>
      </c>
      <c r="H74" s="48"/>
      <c r="I74" s="14"/>
      <c r="J74" s="14"/>
    </row>
    <row r="75" spans="2:10" x14ac:dyDescent="0.2">
      <c r="B75" s="34" t="s">
        <v>117</v>
      </c>
      <c r="C75" s="34"/>
      <c r="D75" s="34"/>
      <c r="E75" s="35"/>
      <c r="F75" s="36">
        <f>F74</f>
        <v>3991.15</v>
      </c>
      <c r="G75" s="36">
        <f>G74</f>
        <v>3.75</v>
      </c>
      <c r="H75" s="36"/>
      <c r="I75" s="14"/>
      <c r="J75" s="14"/>
    </row>
    <row r="76" spans="2:10" x14ac:dyDescent="0.2">
      <c r="B76" s="44" t="s">
        <v>120</v>
      </c>
      <c r="C76" s="44"/>
      <c r="D76" s="44"/>
      <c r="E76" s="45"/>
      <c r="F76" s="16">
        <f>F77-(+F48+F56+F71+F75)</f>
        <v>2245.8799999999901</v>
      </c>
      <c r="G76" s="16">
        <f>G77-(+G48+G56+G71+G75)</f>
        <v>2.0900000000000034</v>
      </c>
      <c r="H76" s="16"/>
      <c r="I76" s="14"/>
      <c r="J76" s="14"/>
    </row>
    <row r="77" spans="2:10" x14ac:dyDescent="0.2">
      <c r="B77" s="44" t="s">
        <v>119</v>
      </c>
      <c r="C77" s="44"/>
      <c r="D77" s="44"/>
      <c r="E77" s="45"/>
      <c r="F77" s="16">
        <v>106511.26</v>
      </c>
      <c r="G77" s="16">
        <v>100</v>
      </c>
      <c r="H77" s="16"/>
      <c r="I77" s="14"/>
      <c r="J77" s="14"/>
    </row>
    <row r="79" spans="2:10" x14ac:dyDescent="0.2">
      <c r="B79" s="14" t="s">
        <v>778</v>
      </c>
    </row>
    <row r="80" spans="2:10" x14ac:dyDescent="0.2">
      <c r="B80" s="14"/>
    </row>
  </sheetData>
  <mergeCells count="1">
    <mergeCell ref="B1:H1"/>
  </mergeCells>
  <pageMargins left="0.7" right="0.7" top="0.75" bottom="0.75" header="0.3" footer="0.3"/>
  <pageSetup paperSize="9" orientation="portrait" r:id="rId1"/>
  <headerFooter>
    <oddFooter>&amp;R&amp;1#&amp;"Calibri"&amp;10&amp;KFF0000|PUBLIC|</oddFooter>
    <evenFooter>&amp;LPUBLIC</evenFooter>
    <firstFooter>&amp;LPUBLIC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1"/>
  <sheetViews>
    <sheetView workbookViewId="0">
      <selection activeCell="K4" sqref="K4"/>
    </sheetView>
  </sheetViews>
  <sheetFormatPr defaultRowHeight="12" x14ac:dyDescent="0.2"/>
  <cols>
    <col min="1" max="1" width="9.140625" style="1"/>
    <col min="2" max="2" width="59.28515625" style="1" customWidth="1"/>
    <col min="3" max="3" width="13.28515625" style="1" bestFit="1" customWidth="1"/>
    <col min="4" max="4" width="23.42578125" style="1" bestFit="1" customWidth="1"/>
    <col min="5" max="5" width="18.28515625" style="12" bestFit="1" customWidth="1"/>
    <col min="6" max="6" width="15.28515625" style="13" bestFit="1" customWidth="1"/>
    <col min="7" max="7" width="7.42578125" style="13" bestFit="1" customWidth="1"/>
    <col min="8" max="16384" width="9.140625" style="1"/>
  </cols>
  <sheetData>
    <row r="1" spans="2:7" ht="21" customHeight="1" x14ac:dyDescent="0.2">
      <c r="B1" s="86" t="s">
        <v>7</v>
      </c>
      <c r="C1" s="87"/>
      <c r="D1" s="87"/>
      <c r="E1" s="87"/>
      <c r="F1" s="87"/>
      <c r="G1" s="87"/>
    </row>
    <row r="3" spans="2:7" ht="16.5" thickBot="1" x14ac:dyDescent="0.25">
      <c r="B3" s="2" t="s">
        <v>831</v>
      </c>
      <c r="C3" s="3"/>
      <c r="D3" s="4"/>
      <c r="E3" s="5"/>
      <c r="F3" s="6"/>
      <c r="G3" s="6"/>
    </row>
    <row r="4" spans="2:7" ht="24" x14ac:dyDescent="0.2">
      <c r="B4" s="7" t="s">
        <v>0</v>
      </c>
      <c r="C4" s="8" t="s">
        <v>1</v>
      </c>
      <c r="D4" s="8" t="s">
        <v>5</v>
      </c>
      <c r="E4" s="9" t="s">
        <v>2</v>
      </c>
      <c r="F4" s="10" t="s">
        <v>3</v>
      </c>
      <c r="G4" s="11" t="s">
        <v>4</v>
      </c>
    </row>
    <row r="5" spans="2:7" x14ac:dyDescent="0.2">
      <c r="B5" s="17" t="s">
        <v>30</v>
      </c>
      <c r="C5" s="18"/>
      <c r="D5" s="18"/>
      <c r="E5" s="19"/>
      <c r="F5" s="20"/>
      <c r="G5" s="20"/>
    </row>
    <row r="6" spans="2:7" x14ac:dyDescent="0.2">
      <c r="B6" s="22" t="s">
        <v>31</v>
      </c>
      <c r="C6" s="23"/>
      <c r="D6" s="23"/>
      <c r="E6" s="24"/>
      <c r="F6" s="25"/>
      <c r="G6" s="25"/>
    </row>
    <row r="7" spans="2:7" x14ac:dyDescent="0.2">
      <c r="B7" s="27" t="s">
        <v>32</v>
      </c>
      <c r="C7" s="23" t="s">
        <v>33</v>
      </c>
      <c r="D7" s="23" t="s">
        <v>34</v>
      </c>
      <c r="E7" s="28">
        <v>80300</v>
      </c>
      <c r="F7" s="25">
        <v>1139.3800000000001</v>
      </c>
      <c r="G7" s="25">
        <v>8.8800000000000008</v>
      </c>
    </row>
    <row r="8" spans="2:7" x14ac:dyDescent="0.2">
      <c r="B8" s="27" t="s">
        <v>35</v>
      </c>
      <c r="C8" s="23" t="s">
        <v>36</v>
      </c>
      <c r="D8" s="23" t="s">
        <v>37</v>
      </c>
      <c r="E8" s="28">
        <v>230500</v>
      </c>
      <c r="F8" s="25">
        <v>839.71</v>
      </c>
      <c r="G8" s="25">
        <v>6.55</v>
      </c>
    </row>
    <row r="9" spans="2:7" x14ac:dyDescent="0.2">
      <c r="B9" s="27" t="s">
        <v>38</v>
      </c>
      <c r="C9" s="23" t="s">
        <v>39</v>
      </c>
      <c r="D9" s="23" t="s">
        <v>37</v>
      </c>
      <c r="E9" s="28">
        <v>138500</v>
      </c>
      <c r="F9" s="25">
        <v>806.21</v>
      </c>
      <c r="G9" s="25">
        <v>6.29</v>
      </c>
    </row>
    <row r="10" spans="2:7" x14ac:dyDescent="0.2">
      <c r="B10" s="27" t="s">
        <v>40</v>
      </c>
      <c r="C10" s="23" t="s">
        <v>41</v>
      </c>
      <c r="D10" s="23" t="s">
        <v>42</v>
      </c>
      <c r="E10" s="28">
        <v>317874</v>
      </c>
      <c r="F10" s="25">
        <v>678.34</v>
      </c>
      <c r="G10" s="25">
        <v>5.29</v>
      </c>
    </row>
    <row r="11" spans="2:7" x14ac:dyDescent="0.2">
      <c r="B11" s="27" t="s">
        <v>43</v>
      </c>
      <c r="C11" s="23" t="s">
        <v>44</v>
      </c>
      <c r="D11" s="23" t="s">
        <v>45</v>
      </c>
      <c r="E11" s="28">
        <v>34000</v>
      </c>
      <c r="F11" s="25">
        <v>626.96</v>
      </c>
      <c r="G11" s="25">
        <v>4.8899999999999997</v>
      </c>
    </row>
    <row r="12" spans="2:7" x14ac:dyDescent="0.2">
      <c r="B12" s="27" t="s">
        <v>46</v>
      </c>
      <c r="C12" s="23" t="s">
        <v>47</v>
      </c>
      <c r="D12" s="23" t="s">
        <v>45</v>
      </c>
      <c r="E12" s="28">
        <v>1320</v>
      </c>
      <c r="F12" s="25">
        <v>626.73</v>
      </c>
      <c r="G12" s="25">
        <v>4.8899999999999997</v>
      </c>
    </row>
    <row r="13" spans="2:7" x14ac:dyDescent="0.2">
      <c r="B13" s="27" t="s">
        <v>48</v>
      </c>
      <c r="C13" s="23" t="s">
        <v>49</v>
      </c>
      <c r="D13" s="23" t="s">
        <v>50</v>
      </c>
      <c r="E13" s="28">
        <v>48000</v>
      </c>
      <c r="F13" s="25">
        <v>480.94</v>
      </c>
      <c r="G13" s="25">
        <v>3.75</v>
      </c>
    </row>
    <row r="14" spans="2:7" x14ac:dyDescent="0.2">
      <c r="B14" s="27" t="s">
        <v>51</v>
      </c>
      <c r="C14" s="23" t="s">
        <v>52</v>
      </c>
      <c r="D14" s="23" t="s">
        <v>53</v>
      </c>
      <c r="E14" s="28">
        <v>381000</v>
      </c>
      <c r="F14" s="25">
        <v>476.63</v>
      </c>
      <c r="G14" s="25">
        <v>3.72</v>
      </c>
    </row>
    <row r="15" spans="2:7" x14ac:dyDescent="0.2">
      <c r="B15" s="27" t="s">
        <v>54</v>
      </c>
      <c r="C15" s="23" t="s">
        <v>55</v>
      </c>
      <c r="D15" s="23" t="s">
        <v>42</v>
      </c>
      <c r="E15" s="28">
        <v>170000</v>
      </c>
      <c r="F15" s="25">
        <v>438.43</v>
      </c>
      <c r="G15" s="25">
        <v>3.42</v>
      </c>
    </row>
    <row r="16" spans="2:7" x14ac:dyDescent="0.2">
      <c r="B16" s="27" t="s">
        <v>56</v>
      </c>
      <c r="C16" s="23" t="s">
        <v>57</v>
      </c>
      <c r="D16" s="23" t="s">
        <v>58</v>
      </c>
      <c r="E16" s="28">
        <v>7700</v>
      </c>
      <c r="F16" s="25">
        <v>419.04</v>
      </c>
      <c r="G16" s="25">
        <v>3.27</v>
      </c>
    </row>
    <row r="17" spans="2:7" x14ac:dyDescent="0.2">
      <c r="B17" s="27" t="s">
        <v>59</v>
      </c>
      <c r="C17" s="23" t="s">
        <v>60</v>
      </c>
      <c r="D17" s="23" t="s">
        <v>61</v>
      </c>
      <c r="E17" s="28">
        <v>44243</v>
      </c>
      <c r="F17" s="25">
        <v>418.89</v>
      </c>
      <c r="G17" s="25">
        <v>3.27</v>
      </c>
    </row>
    <row r="18" spans="2:7" x14ac:dyDescent="0.2">
      <c r="B18" s="27" t="s">
        <v>62</v>
      </c>
      <c r="C18" s="23" t="s">
        <v>63</v>
      </c>
      <c r="D18" s="23" t="s">
        <v>64</v>
      </c>
      <c r="E18" s="28">
        <v>1405</v>
      </c>
      <c r="F18" s="25">
        <v>413.99</v>
      </c>
      <c r="G18" s="25">
        <v>3.23</v>
      </c>
    </row>
    <row r="19" spans="2:7" x14ac:dyDescent="0.2">
      <c r="B19" s="27" t="s">
        <v>65</v>
      </c>
      <c r="C19" s="23" t="s">
        <v>66</v>
      </c>
      <c r="D19" s="23" t="s">
        <v>42</v>
      </c>
      <c r="E19" s="28">
        <v>121772</v>
      </c>
      <c r="F19" s="25">
        <v>364.34</v>
      </c>
      <c r="G19" s="25">
        <v>2.84</v>
      </c>
    </row>
    <row r="20" spans="2:7" x14ac:dyDescent="0.2">
      <c r="B20" s="27" t="s">
        <v>67</v>
      </c>
      <c r="C20" s="23" t="s">
        <v>68</v>
      </c>
      <c r="D20" s="23" t="s">
        <v>42</v>
      </c>
      <c r="E20" s="28">
        <v>75000</v>
      </c>
      <c r="F20" s="25">
        <v>327.71</v>
      </c>
      <c r="G20" s="25">
        <v>2.56</v>
      </c>
    </row>
    <row r="21" spans="2:7" x14ac:dyDescent="0.2">
      <c r="B21" s="27" t="s">
        <v>69</v>
      </c>
      <c r="C21" s="23" t="s">
        <v>70</v>
      </c>
      <c r="D21" s="23" t="s">
        <v>64</v>
      </c>
      <c r="E21" s="28">
        <v>4750</v>
      </c>
      <c r="F21" s="25">
        <v>320.05</v>
      </c>
      <c r="G21" s="25">
        <v>2.5</v>
      </c>
    </row>
    <row r="22" spans="2:7" x14ac:dyDescent="0.2">
      <c r="B22" s="27" t="s">
        <v>71</v>
      </c>
      <c r="C22" s="23" t="s">
        <v>72</v>
      </c>
      <c r="D22" s="23" t="s">
        <v>58</v>
      </c>
      <c r="E22" s="28">
        <v>32500</v>
      </c>
      <c r="F22" s="25">
        <v>298.89</v>
      </c>
      <c r="G22" s="25">
        <v>2.33</v>
      </c>
    </row>
    <row r="23" spans="2:7" x14ac:dyDescent="0.2">
      <c r="B23" s="27" t="s">
        <v>73</v>
      </c>
      <c r="C23" s="23" t="s">
        <v>74</v>
      </c>
      <c r="D23" s="23" t="s">
        <v>75</v>
      </c>
      <c r="E23" s="28">
        <v>54342</v>
      </c>
      <c r="F23" s="25">
        <v>298.58</v>
      </c>
      <c r="G23" s="25">
        <v>2.33</v>
      </c>
    </row>
    <row r="24" spans="2:7" x14ac:dyDescent="0.2">
      <c r="B24" s="27" t="s">
        <v>76</v>
      </c>
      <c r="C24" s="23" t="s">
        <v>77</v>
      </c>
      <c r="D24" s="23" t="s">
        <v>64</v>
      </c>
      <c r="E24" s="28">
        <v>18500</v>
      </c>
      <c r="F24" s="25">
        <v>293.97000000000003</v>
      </c>
      <c r="G24" s="25">
        <v>2.29</v>
      </c>
    </row>
    <row r="25" spans="2:7" x14ac:dyDescent="0.2">
      <c r="B25" s="27" t="s">
        <v>78</v>
      </c>
      <c r="C25" s="23" t="s">
        <v>79</v>
      </c>
      <c r="D25" s="23" t="s">
        <v>64</v>
      </c>
      <c r="E25" s="28">
        <v>29000</v>
      </c>
      <c r="F25" s="25">
        <v>290.74</v>
      </c>
      <c r="G25" s="25">
        <v>2.27</v>
      </c>
    </row>
    <row r="26" spans="2:7" x14ac:dyDescent="0.2">
      <c r="B26" s="27" t="s">
        <v>80</v>
      </c>
      <c r="C26" s="23" t="s">
        <v>81</v>
      </c>
      <c r="D26" s="23" t="s">
        <v>45</v>
      </c>
      <c r="E26" s="28">
        <v>20500</v>
      </c>
      <c r="F26" s="25">
        <v>289.06</v>
      </c>
      <c r="G26" s="25">
        <v>2.25</v>
      </c>
    </row>
    <row r="27" spans="2:7" x14ac:dyDescent="0.2">
      <c r="B27" s="27" t="s">
        <v>82</v>
      </c>
      <c r="C27" s="23" t="s">
        <v>83</v>
      </c>
      <c r="D27" s="23" t="s">
        <v>50</v>
      </c>
      <c r="E27" s="28">
        <v>7750</v>
      </c>
      <c r="F27" s="25">
        <v>284.58999999999997</v>
      </c>
      <c r="G27" s="25">
        <v>2.2200000000000002</v>
      </c>
    </row>
    <row r="28" spans="2:7" x14ac:dyDescent="0.2">
      <c r="B28" s="27" t="s">
        <v>84</v>
      </c>
      <c r="C28" s="23" t="s">
        <v>85</v>
      </c>
      <c r="D28" s="23" t="s">
        <v>58</v>
      </c>
      <c r="E28" s="28">
        <v>20500</v>
      </c>
      <c r="F28" s="25">
        <v>265.77999999999997</v>
      </c>
      <c r="G28" s="25">
        <v>2.0699999999999998</v>
      </c>
    </row>
    <row r="29" spans="2:7" x14ac:dyDescent="0.2">
      <c r="B29" s="27" t="s">
        <v>86</v>
      </c>
      <c r="C29" s="23" t="s">
        <v>87</v>
      </c>
      <c r="D29" s="23" t="s">
        <v>88</v>
      </c>
      <c r="E29" s="28">
        <v>32250</v>
      </c>
      <c r="F29" s="25">
        <v>261.82</v>
      </c>
      <c r="G29" s="25">
        <v>2.04</v>
      </c>
    </row>
    <row r="30" spans="2:7" x14ac:dyDescent="0.2">
      <c r="B30" s="27" t="s">
        <v>89</v>
      </c>
      <c r="C30" s="23" t="s">
        <v>90</v>
      </c>
      <c r="D30" s="23" t="s">
        <v>50</v>
      </c>
      <c r="E30" s="28">
        <v>7500</v>
      </c>
      <c r="F30" s="25">
        <v>248.69</v>
      </c>
      <c r="G30" s="25">
        <v>1.94</v>
      </c>
    </row>
    <row r="31" spans="2:7" x14ac:dyDescent="0.2">
      <c r="B31" s="27" t="s">
        <v>91</v>
      </c>
      <c r="C31" s="23" t="s">
        <v>92</v>
      </c>
      <c r="D31" s="23" t="s">
        <v>64</v>
      </c>
      <c r="E31" s="28">
        <v>72500</v>
      </c>
      <c r="F31" s="25">
        <v>223.92</v>
      </c>
      <c r="G31" s="25">
        <v>1.75</v>
      </c>
    </row>
    <row r="32" spans="2:7" x14ac:dyDescent="0.2">
      <c r="B32" s="27" t="s">
        <v>93</v>
      </c>
      <c r="C32" s="23" t="s">
        <v>94</v>
      </c>
      <c r="D32" s="23" t="s">
        <v>95</v>
      </c>
      <c r="E32" s="28">
        <v>59800</v>
      </c>
      <c r="F32" s="25">
        <v>195.46</v>
      </c>
      <c r="G32" s="25">
        <v>1.52</v>
      </c>
    </row>
    <row r="33" spans="2:9" x14ac:dyDescent="0.2">
      <c r="B33" s="27" t="s">
        <v>96</v>
      </c>
      <c r="C33" s="23" t="s">
        <v>97</v>
      </c>
      <c r="D33" s="23" t="s">
        <v>98</v>
      </c>
      <c r="E33" s="28">
        <v>42000</v>
      </c>
      <c r="F33" s="25">
        <v>172.56</v>
      </c>
      <c r="G33" s="25">
        <v>1.35</v>
      </c>
    </row>
    <row r="34" spans="2:9" x14ac:dyDescent="0.2">
      <c r="B34" s="27" t="s">
        <v>99</v>
      </c>
      <c r="C34" s="23" t="s">
        <v>100</v>
      </c>
      <c r="D34" s="23" t="s">
        <v>98</v>
      </c>
      <c r="E34" s="28">
        <v>74558</v>
      </c>
      <c r="F34" s="25">
        <v>160.78</v>
      </c>
      <c r="G34" s="25">
        <v>1.25</v>
      </c>
    </row>
    <row r="35" spans="2:9" x14ac:dyDescent="0.2">
      <c r="B35" s="27" t="s">
        <v>101</v>
      </c>
      <c r="C35" s="23" t="s">
        <v>102</v>
      </c>
      <c r="D35" s="23" t="s">
        <v>75</v>
      </c>
      <c r="E35" s="28">
        <v>29000</v>
      </c>
      <c r="F35" s="25">
        <v>148.58000000000001</v>
      </c>
      <c r="G35" s="25">
        <v>1.1599999999999999</v>
      </c>
    </row>
    <row r="36" spans="2:9" x14ac:dyDescent="0.2">
      <c r="B36" s="27" t="s">
        <v>103</v>
      </c>
      <c r="C36" s="23" t="s">
        <v>104</v>
      </c>
      <c r="D36" s="23" t="s">
        <v>64</v>
      </c>
      <c r="E36" s="28">
        <v>5000</v>
      </c>
      <c r="F36" s="25">
        <v>144.86000000000001</v>
      </c>
      <c r="G36" s="25">
        <v>1.1299999999999999</v>
      </c>
    </row>
    <row r="37" spans="2:9" x14ac:dyDescent="0.2">
      <c r="B37" s="27" t="s">
        <v>105</v>
      </c>
      <c r="C37" s="23" t="s">
        <v>106</v>
      </c>
      <c r="D37" s="23" t="s">
        <v>98</v>
      </c>
      <c r="E37" s="28">
        <v>127600</v>
      </c>
      <c r="F37" s="25">
        <v>135.96</v>
      </c>
      <c r="G37" s="25">
        <v>1.06</v>
      </c>
    </row>
    <row r="38" spans="2:9" x14ac:dyDescent="0.2">
      <c r="B38" s="27" t="s">
        <v>107</v>
      </c>
      <c r="C38" s="23" t="s">
        <v>108</v>
      </c>
      <c r="D38" s="23" t="s">
        <v>58</v>
      </c>
      <c r="E38" s="28">
        <v>20000</v>
      </c>
      <c r="F38" s="25">
        <v>127.2</v>
      </c>
      <c r="G38" s="25">
        <v>0.99</v>
      </c>
    </row>
    <row r="39" spans="2:9" x14ac:dyDescent="0.2">
      <c r="B39" s="27" t="s">
        <v>109</v>
      </c>
      <c r="C39" s="23" t="s">
        <v>110</v>
      </c>
      <c r="D39" s="23" t="s">
        <v>111</v>
      </c>
      <c r="E39" s="28">
        <v>20000</v>
      </c>
      <c r="F39" s="25">
        <v>122.75</v>
      </c>
      <c r="G39" s="25">
        <v>0.96</v>
      </c>
    </row>
    <row r="40" spans="2:9" x14ac:dyDescent="0.2">
      <c r="B40" s="27" t="s">
        <v>112</v>
      </c>
      <c r="C40" s="23" t="s">
        <v>113</v>
      </c>
      <c r="D40" s="23" t="s">
        <v>45</v>
      </c>
      <c r="E40" s="28">
        <v>7201</v>
      </c>
      <c r="F40" s="25">
        <v>96.75</v>
      </c>
      <c r="G40" s="25">
        <v>0.75</v>
      </c>
    </row>
    <row r="41" spans="2:9" x14ac:dyDescent="0.2">
      <c r="B41" s="27" t="s">
        <v>114</v>
      </c>
      <c r="C41" s="23" t="s">
        <v>115</v>
      </c>
      <c r="D41" s="23" t="s">
        <v>50</v>
      </c>
      <c r="E41" s="28">
        <v>14000</v>
      </c>
      <c r="F41" s="25">
        <v>54.95</v>
      </c>
      <c r="G41" s="25">
        <v>0.43</v>
      </c>
    </row>
    <row r="42" spans="2:9" x14ac:dyDescent="0.2">
      <c r="B42" s="29" t="s">
        <v>116</v>
      </c>
      <c r="C42" s="30"/>
      <c r="D42" s="30"/>
      <c r="E42" s="31"/>
      <c r="F42" s="32">
        <f>SUM(F7:F41)</f>
        <v>12493.24</v>
      </c>
      <c r="G42" s="32">
        <f>SUM(G7:G41)</f>
        <v>97.439999999999984</v>
      </c>
      <c r="H42" s="14"/>
      <c r="I42" s="14"/>
    </row>
    <row r="43" spans="2:9" x14ac:dyDescent="0.2">
      <c r="B43" s="37" t="s">
        <v>117</v>
      </c>
      <c r="C43" s="37"/>
      <c r="D43" s="37"/>
      <c r="E43" s="38"/>
      <c r="F43" s="39">
        <f>F42</f>
        <v>12493.24</v>
      </c>
      <c r="G43" s="39">
        <f>G42</f>
        <v>97.439999999999984</v>
      </c>
      <c r="H43" s="14"/>
      <c r="I43" s="14"/>
    </row>
    <row r="44" spans="2:9" x14ac:dyDescent="0.2">
      <c r="B44" s="40" t="s">
        <v>118</v>
      </c>
      <c r="C44" s="41"/>
      <c r="D44" s="41"/>
      <c r="E44" s="42"/>
      <c r="F44" s="43"/>
      <c r="G44" s="43"/>
    </row>
    <row r="45" spans="2:9" x14ac:dyDescent="0.2">
      <c r="B45" s="27" t="s">
        <v>118</v>
      </c>
      <c r="C45" s="23"/>
      <c r="D45" s="23"/>
      <c r="E45" s="24"/>
      <c r="F45" s="25">
        <v>285.07</v>
      </c>
      <c r="G45" s="25">
        <v>2.2200000000000002</v>
      </c>
    </row>
    <row r="46" spans="2:9" x14ac:dyDescent="0.2">
      <c r="B46" s="29" t="s">
        <v>116</v>
      </c>
      <c r="C46" s="30"/>
      <c r="D46" s="30"/>
      <c r="E46" s="31"/>
      <c r="F46" s="32">
        <f>SUM(F44:F45)</f>
        <v>285.07</v>
      </c>
      <c r="G46" s="32">
        <f>SUM(G44:G45)</f>
        <v>2.2200000000000002</v>
      </c>
      <c r="H46" s="14"/>
      <c r="I46" s="14"/>
    </row>
    <row r="47" spans="2:9" x14ac:dyDescent="0.2">
      <c r="B47" s="34" t="s">
        <v>117</v>
      </c>
      <c r="C47" s="34"/>
      <c r="D47" s="34"/>
      <c r="E47" s="35"/>
      <c r="F47" s="36">
        <f>F46</f>
        <v>285.07</v>
      </c>
      <c r="G47" s="36">
        <f>G46</f>
        <v>2.2200000000000002</v>
      </c>
      <c r="H47" s="14"/>
      <c r="I47" s="14"/>
    </row>
    <row r="48" spans="2:9" x14ac:dyDescent="0.2">
      <c r="B48" s="44" t="s">
        <v>120</v>
      </c>
      <c r="C48" s="44"/>
      <c r="D48" s="44"/>
      <c r="E48" s="45"/>
      <c r="F48" s="16">
        <f>F49-(+F43+F47)</f>
        <v>47.970000000001164</v>
      </c>
      <c r="G48" s="16">
        <f>G49-(+G43+G47)</f>
        <v>0.34000000000001762</v>
      </c>
      <c r="H48" s="14"/>
      <c r="I48" s="14"/>
    </row>
    <row r="49" spans="2:9" x14ac:dyDescent="0.2">
      <c r="B49" s="44" t="s">
        <v>119</v>
      </c>
      <c r="C49" s="44"/>
      <c r="D49" s="44"/>
      <c r="E49" s="45"/>
      <c r="F49" s="16">
        <v>12826.28</v>
      </c>
      <c r="G49" s="16">
        <v>100</v>
      </c>
      <c r="H49" s="14"/>
      <c r="I49" s="14"/>
    </row>
    <row r="51" spans="2:9" x14ac:dyDescent="0.2">
      <c r="B51" s="14"/>
    </row>
  </sheetData>
  <mergeCells count="1">
    <mergeCell ref="B1:G1"/>
  </mergeCells>
  <pageMargins left="0.7" right="0.7" top="0.75" bottom="0.75" header="0.3" footer="0.3"/>
  <pageSetup paperSize="9" orientation="portrait" r:id="rId1"/>
  <headerFooter>
    <oddFooter>&amp;R&amp;1#&amp;"Calibri"&amp;10&amp;KFF0000|PUBLIC|</oddFooter>
    <evenFooter>&amp;LPUBLIC</evenFooter>
    <firstFooter>&amp;LPUBLIC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2"/>
  <sheetViews>
    <sheetView workbookViewId="0"/>
  </sheetViews>
  <sheetFormatPr defaultRowHeight="12" x14ac:dyDescent="0.2"/>
  <cols>
    <col min="1" max="1" width="9.140625" style="1"/>
    <col min="2" max="2" width="60.28515625" style="1" bestFit="1" customWidth="1"/>
    <col min="3" max="3" width="13.85546875" style="1" bestFit="1" customWidth="1"/>
    <col min="4" max="4" width="22.28515625" style="1" bestFit="1" customWidth="1"/>
    <col min="5" max="5" width="18.28515625" style="12" bestFit="1" customWidth="1"/>
    <col min="6" max="6" width="15.28515625" style="13" bestFit="1" customWidth="1"/>
    <col min="7" max="7" width="7.42578125" style="13" bestFit="1" customWidth="1"/>
    <col min="8" max="8" width="6.5703125" style="13" bestFit="1" customWidth="1"/>
    <col min="9" max="16384" width="9.140625" style="1"/>
  </cols>
  <sheetData>
    <row r="1" spans="2:8" ht="21" customHeight="1" x14ac:dyDescent="0.2">
      <c r="B1" s="86" t="s">
        <v>25</v>
      </c>
      <c r="C1" s="87"/>
      <c r="D1" s="87"/>
      <c r="E1" s="87"/>
      <c r="F1" s="87"/>
      <c r="G1" s="87"/>
      <c r="H1" s="87"/>
    </row>
    <row r="3" spans="2:8" ht="16.5" thickBot="1" x14ac:dyDescent="0.25">
      <c r="B3" s="2" t="s">
        <v>831</v>
      </c>
      <c r="C3" s="3"/>
      <c r="D3" s="4"/>
      <c r="E3" s="5"/>
      <c r="F3" s="6"/>
      <c r="G3" s="6"/>
    </row>
    <row r="4" spans="2:8" ht="24" x14ac:dyDescent="0.2">
      <c r="B4" s="7" t="s">
        <v>0</v>
      </c>
      <c r="C4" s="8" t="s">
        <v>1</v>
      </c>
      <c r="D4" s="8" t="s">
        <v>5</v>
      </c>
      <c r="E4" s="9" t="s">
        <v>2</v>
      </c>
      <c r="F4" s="10" t="s">
        <v>3</v>
      </c>
      <c r="G4" s="11" t="s">
        <v>4</v>
      </c>
      <c r="H4" s="11" t="s">
        <v>6</v>
      </c>
    </row>
    <row r="5" spans="2:8" x14ac:dyDescent="0.2">
      <c r="B5" s="58" t="s">
        <v>359</v>
      </c>
      <c r="C5" s="18"/>
      <c r="D5" s="18"/>
      <c r="E5" s="19"/>
      <c r="F5" s="20"/>
      <c r="G5" s="20"/>
      <c r="H5" s="20"/>
    </row>
    <row r="6" spans="2:8" x14ac:dyDescent="0.2">
      <c r="B6" s="47" t="s">
        <v>31</v>
      </c>
      <c r="C6" s="23"/>
      <c r="D6" s="23"/>
      <c r="E6" s="24"/>
      <c r="F6" s="25"/>
      <c r="G6" s="25"/>
      <c r="H6" s="25"/>
    </row>
    <row r="7" spans="2:8" x14ac:dyDescent="0.2">
      <c r="B7" s="23" t="s">
        <v>655</v>
      </c>
      <c r="C7" s="23" t="s">
        <v>656</v>
      </c>
      <c r="D7" s="23" t="s">
        <v>365</v>
      </c>
      <c r="E7" s="28">
        <v>250</v>
      </c>
      <c r="F7" s="25">
        <v>2519.7600000000002</v>
      </c>
      <c r="G7" s="25">
        <v>8</v>
      </c>
      <c r="H7" s="25">
        <v>4.55</v>
      </c>
    </row>
    <row r="8" spans="2:8" x14ac:dyDescent="0.2">
      <c r="B8" s="23" t="s">
        <v>681</v>
      </c>
      <c r="C8" s="23" t="s">
        <v>682</v>
      </c>
      <c r="D8" s="23" t="s">
        <v>365</v>
      </c>
      <c r="E8" s="28">
        <v>150</v>
      </c>
      <c r="F8" s="25">
        <v>1560.72</v>
      </c>
      <c r="G8" s="25">
        <v>4.96</v>
      </c>
      <c r="H8" s="25">
        <v>6.4</v>
      </c>
    </row>
    <row r="9" spans="2:8" x14ac:dyDescent="0.2">
      <c r="B9" s="23" t="s">
        <v>409</v>
      </c>
      <c r="C9" s="23" t="s">
        <v>410</v>
      </c>
      <c r="D9" s="23" t="s">
        <v>365</v>
      </c>
      <c r="E9" s="28">
        <v>150</v>
      </c>
      <c r="F9" s="25">
        <v>1553.97</v>
      </c>
      <c r="G9" s="25">
        <v>4.93</v>
      </c>
      <c r="H9" s="25">
        <v>4.82</v>
      </c>
    </row>
    <row r="10" spans="2:8" x14ac:dyDescent="0.2">
      <c r="B10" s="23" t="s">
        <v>496</v>
      </c>
      <c r="C10" s="23" t="s">
        <v>497</v>
      </c>
      <c r="D10" s="23" t="s">
        <v>365</v>
      </c>
      <c r="E10" s="28">
        <v>150</v>
      </c>
      <c r="F10" s="25">
        <v>1528.98</v>
      </c>
      <c r="G10" s="25">
        <v>4.8499999999999996</v>
      </c>
      <c r="H10" s="25">
        <v>3.86</v>
      </c>
    </row>
    <row r="11" spans="2:8" x14ac:dyDescent="0.2">
      <c r="B11" s="23" t="s">
        <v>530</v>
      </c>
      <c r="C11" s="23" t="s">
        <v>531</v>
      </c>
      <c r="D11" s="23" t="s">
        <v>400</v>
      </c>
      <c r="E11" s="28">
        <v>150</v>
      </c>
      <c r="F11" s="25">
        <v>1488.86</v>
      </c>
      <c r="G11" s="25">
        <v>4.7300000000000004</v>
      </c>
      <c r="H11" s="25">
        <v>4.87</v>
      </c>
    </row>
    <row r="12" spans="2:8" x14ac:dyDescent="0.2">
      <c r="B12" s="23" t="s">
        <v>723</v>
      </c>
      <c r="C12" s="23" t="s">
        <v>724</v>
      </c>
      <c r="D12" s="23" t="s">
        <v>365</v>
      </c>
      <c r="E12" s="28">
        <v>100</v>
      </c>
      <c r="F12" s="25">
        <v>1073.05</v>
      </c>
      <c r="G12" s="25">
        <v>3.41</v>
      </c>
      <c r="H12" s="25">
        <v>4.68</v>
      </c>
    </row>
    <row r="13" spans="2:8" x14ac:dyDescent="0.2">
      <c r="B13" s="23" t="s">
        <v>584</v>
      </c>
      <c r="C13" s="23" t="s">
        <v>585</v>
      </c>
      <c r="D13" s="23" t="s">
        <v>365</v>
      </c>
      <c r="E13" s="28">
        <v>100</v>
      </c>
      <c r="F13" s="25">
        <v>1044.1199999999999</v>
      </c>
      <c r="G13" s="25">
        <v>3.32</v>
      </c>
      <c r="H13" s="25">
        <v>5.93</v>
      </c>
    </row>
    <row r="14" spans="2:8" x14ac:dyDescent="0.2">
      <c r="B14" s="23" t="s">
        <v>659</v>
      </c>
      <c r="C14" s="23" t="s">
        <v>660</v>
      </c>
      <c r="D14" s="23" t="s">
        <v>365</v>
      </c>
      <c r="E14" s="28">
        <v>100</v>
      </c>
      <c r="F14" s="25">
        <v>1034.5999999999999</v>
      </c>
      <c r="G14" s="25">
        <v>3.28</v>
      </c>
      <c r="H14" s="25">
        <v>5</v>
      </c>
    </row>
    <row r="15" spans="2:8" x14ac:dyDescent="0.2">
      <c r="B15" s="23" t="s">
        <v>725</v>
      </c>
      <c r="C15" s="23" t="s">
        <v>726</v>
      </c>
      <c r="D15" s="23" t="s">
        <v>365</v>
      </c>
      <c r="E15" s="28">
        <v>100</v>
      </c>
      <c r="F15" s="25">
        <v>1023.72</v>
      </c>
      <c r="G15" s="25">
        <v>3.25</v>
      </c>
      <c r="H15" s="25">
        <v>3.85</v>
      </c>
    </row>
    <row r="16" spans="2:8" x14ac:dyDescent="0.2">
      <c r="B16" s="23" t="s">
        <v>394</v>
      </c>
      <c r="C16" s="23" t="s">
        <v>395</v>
      </c>
      <c r="D16" s="23" t="s">
        <v>362</v>
      </c>
      <c r="E16" s="28">
        <v>100</v>
      </c>
      <c r="F16" s="25">
        <v>1016.7</v>
      </c>
      <c r="G16" s="25">
        <v>3.23</v>
      </c>
      <c r="H16" s="25">
        <v>3.53</v>
      </c>
    </row>
    <row r="17" spans="2:8" x14ac:dyDescent="0.2">
      <c r="B17" s="23" t="s">
        <v>380</v>
      </c>
      <c r="C17" s="23" t="s">
        <v>381</v>
      </c>
      <c r="D17" s="23" t="s">
        <v>365</v>
      </c>
      <c r="E17" s="28">
        <v>100</v>
      </c>
      <c r="F17" s="25">
        <v>986.77</v>
      </c>
      <c r="G17" s="25">
        <v>3.13</v>
      </c>
      <c r="H17" s="25">
        <v>5.78</v>
      </c>
    </row>
    <row r="18" spans="2:8" x14ac:dyDescent="0.2">
      <c r="B18" s="23" t="s">
        <v>727</v>
      </c>
      <c r="C18" s="23" t="s">
        <v>728</v>
      </c>
      <c r="D18" s="23" t="s">
        <v>365</v>
      </c>
      <c r="E18" s="28">
        <v>50</v>
      </c>
      <c r="F18" s="25">
        <v>548.89</v>
      </c>
      <c r="G18" s="25">
        <v>1.74</v>
      </c>
      <c r="H18" s="25">
        <v>4.93</v>
      </c>
    </row>
    <row r="19" spans="2:8" x14ac:dyDescent="0.2">
      <c r="B19" s="23" t="s">
        <v>382</v>
      </c>
      <c r="C19" s="23" t="s">
        <v>383</v>
      </c>
      <c r="D19" s="23" t="s">
        <v>365</v>
      </c>
      <c r="E19" s="28">
        <v>50</v>
      </c>
      <c r="F19" s="25">
        <v>531.54</v>
      </c>
      <c r="G19" s="25">
        <v>1.69</v>
      </c>
      <c r="H19" s="25">
        <v>5.81</v>
      </c>
    </row>
    <row r="20" spans="2:8" x14ac:dyDescent="0.2">
      <c r="B20" s="23" t="s">
        <v>388</v>
      </c>
      <c r="C20" s="23" t="s">
        <v>389</v>
      </c>
      <c r="D20" s="23" t="s">
        <v>365</v>
      </c>
      <c r="E20" s="28">
        <v>50</v>
      </c>
      <c r="F20" s="25">
        <v>531.21</v>
      </c>
      <c r="G20" s="25">
        <v>1.69</v>
      </c>
      <c r="H20" s="25">
        <v>5.47</v>
      </c>
    </row>
    <row r="21" spans="2:8" x14ac:dyDescent="0.2">
      <c r="B21" s="23" t="s">
        <v>693</v>
      </c>
      <c r="C21" s="23" t="s">
        <v>694</v>
      </c>
      <c r="D21" s="23" t="s">
        <v>365</v>
      </c>
      <c r="E21" s="28">
        <v>50</v>
      </c>
      <c r="F21" s="25">
        <v>531.01</v>
      </c>
      <c r="G21" s="25">
        <v>1.69</v>
      </c>
      <c r="H21" s="25">
        <v>4.87</v>
      </c>
    </row>
    <row r="22" spans="2:8" x14ac:dyDescent="0.2">
      <c r="B22" s="23" t="s">
        <v>423</v>
      </c>
      <c r="C22" s="23" t="s">
        <v>424</v>
      </c>
      <c r="D22" s="23" t="s">
        <v>365</v>
      </c>
      <c r="E22" s="28">
        <v>50</v>
      </c>
      <c r="F22" s="25">
        <v>526.48</v>
      </c>
      <c r="G22" s="25">
        <v>1.67</v>
      </c>
      <c r="H22" s="25">
        <v>5.93</v>
      </c>
    </row>
    <row r="23" spans="2:8" x14ac:dyDescent="0.2">
      <c r="B23" s="23" t="s">
        <v>729</v>
      </c>
      <c r="C23" s="23" t="s">
        <v>730</v>
      </c>
      <c r="D23" s="23" t="s">
        <v>365</v>
      </c>
      <c r="E23" s="28">
        <v>50</v>
      </c>
      <c r="F23" s="25">
        <v>525.72</v>
      </c>
      <c r="G23" s="25">
        <v>1.67</v>
      </c>
      <c r="H23" s="25">
        <v>5.77</v>
      </c>
    </row>
    <row r="24" spans="2:8" x14ac:dyDescent="0.2">
      <c r="B24" s="23" t="s">
        <v>363</v>
      </c>
      <c r="C24" s="23" t="s">
        <v>364</v>
      </c>
      <c r="D24" s="23" t="s">
        <v>365</v>
      </c>
      <c r="E24" s="28">
        <v>50</v>
      </c>
      <c r="F24" s="25">
        <v>519.75</v>
      </c>
      <c r="G24" s="25">
        <v>1.65</v>
      </c>
      <c r="H24" s="25">
        <v>4.63</v>
      </c>
    </row>
    <row r="25" spans="2:8" x14ac:dyDescent="0.2">
      <c r="B25" s="23" t="s">
        <v>540</v>
      </c>
      <c r="C25" s="23" t="s">
        <v>541</v>
      </c>
      <c r="D25" s="23" t="s">
        <v>365</v>
      </c>
      <c r="E25" s="28">
        <v>50</v>
      </c>
      <c r="F25" s="25">
        <v>519.67999999999995</v>
      </c>
      <c r="G25" s="25">
        <v>1.65</v>
      </c>
      <c r="H25" s="25">
        <v>4.26</v>
      </c>
    </row>
    <row r="26" spans="2:8" x14ac:dyDescent="0.2">
      <c r="B26" s="23" t="s">
        <v>669</v>
      </c>
      <c r="C26" s="23" t="s">
        <v>670</v>
      </c>
      <c r="D26" s="23" t="s">
        <v>365</v>
      </c>
      <c r="E26" s="28">
        <v>50</v>
      </c>
      <c r="F26" s="25">
        <v>519.23</v>
      </c>
      <c r="G26" s="25">
        <v>1.65</v>
      </c>
      <c r="H26" s="25">
        <v>6.06</v>
      </c>
    </row>
    <row r="27" spans="2:8" x14ac:dyDescent="0.2">
      <c r="B27" s="23" t="s">
        <v>372</v>
      </c>
      <c r="C27" s="23" t="s">
        <v>373</v>
      </c>
      <c r="D27" s="23" t="s">
        <v>365</v>
      </c>
      <c r="E27" s="28">
        <v>50</v>
      </c>
      <c r="F27" s="25">
        <v>518.44000000000005</v>
      </c>
      <c r="G27" s="25">
        <v>1.65</v>
      </c>
      <c r="H27" s="25">
        <v>4.71</v>
      </c>
    </row>
    <row r="28" spans="2:8" x14ac:dyDescent="0.2">
      <c r="B28" s="23" t="s">
        <v>731</v>
      </c>
      <c r="C28" s="23" t="s">
        <v>732</v>
      </c>
      <c r="D28" s="23" t="s">
        <v>365</v>
      </c>
      <c r="E28" s="28">
        <v>50</v>
      </c>
      <c r="F28" s="25">
        <v>518.42999999999995</v>
      </c>
      <c r="G28" s="25">
        <v>1.65</v>
      </c>
      <c r="H28" s="25">
        <v>4.63</v>
      </c>
    </row>
    <row r="29" spans="2:8" x14ac:dyDescent="0.2">
      <c r="B29" s="23" t="s">
        <v>733</v>
      </c>
      <c r="C29" s="23" t="s">
        <v>734</v>
      </c>
      <c r="D29" s="23" t="s">
        <v>365</v>
      </c>
      <c r="E29" s="28">
        <v>50</v>
      </c>
      <c r="F29" s="25">
        <v>516.94000000000005</v>
      </c>
      <c r="G29" s="25">
        <v>1.64</v>
      </c>
      <c r="H29" s="25">
        <v>4.5199999999999996</v>
      </c>
    </row>
    <row r="30" spans="2:8" x14ac:dyDescent="0.2">
      <c r="B30" s="23" t="s">
        <v>526</v>
      </c>
      <c r="C30" s="23" t="s">
        <v>527</v>
      </c>
      <c r="D30" s="23" t="s">
        <v>365</v>
      </c>
      <c r="E30" s="28">
        <v>50</v>
      </c>
      <c r="F30" s="25">
        <v>509.19</v>
      </c>
      <c r="G30" s="25">
        <v>1.62</v>
      </c>
      <c r="H30" s="25">
        <v>4.01</v>
      </c>
    </row>
    <row r="31" spans="2:8" x14ac:dyDescent="0.2">
      <c r="B31" s="23" t="s">
        <v>396</v>
      </c>
      <c r="C31" s="23" t="s">
        <v>397</v>
      </c>
      <c r="D31" s="23" t="s">
        <v>365</v>
      </c>
      <c r="E31" s="28">
        <v>50</v>
      </c>
      <c r="F31" s="25">
        <v>506.76</v>
      </c>
      <c r="G31" s="25">
        <v>1.61</v>
      </c>
      <c r="H31" s="25">
        <v>3.7</v>
      </c>
    </row>
    <row r="32" spans="2:8" x14ac:dyDescent="0.2">
      <c r="B32" s="23" t="s">
        <v>667</v>
      </c>
      <c r="C32" s="23" t="s">
        <v>668</v>
      </c>
      <c r="D32" s="23" t="s">
        <v>365</v>
      </c>
      <c r="E32" s="28">
        <v>50</v>
      </c>
      <c r="F32" s="25">
        <v>504.98</v>
      </c>
      <c r="G32" s="25">
        <v>1.6</v>
      </c>
      <c r="H32" s="25">
        <v>4.88</v>
      </c>
    </row>
    <row r="33" spans="2:10" x14ac:dyDescent="0.2">
      <c r="B33" s="23" t="s">
        <v>735</v>
      </c>
      <c r="C33" s="23" t="s">
        <v>736</v>
      </c>
      <c r="D33" s="23" t="s">
        <v>365</v>
      </c>
      <c r="E33" s="28">
        <v>50</v>
      </c>
      <c r="F33" s="25">
        <v>495.01</v>
      </c>
      <c r="G33" s="25">
        <v>1.57</v>
      </c>
      <c r="H33" s="25">
        <v>5.5</v>
      </c>
    </row>
    <row r="34" spans="2:10" x14ac:dyDescent="0.2">
      <c r="B34" s="23" t="s">
        <v>737</v>
      </c>
      <c r="C34" s="23" t="s">
        <v>738</v>
      </c>
      <c r="D34" s="23" t="s">
        <v>400</v>
      </c>
      <c r="E34" s="28">
        <v>20</v>
      </c>
      <c r="F34" s="25">
        <v>255.26</v>
      </c>
      <c r="G34" s="25">
        <v>0.81</v>
      </c>
      <c r="H34" s="25">
        <v>4.75</v>
      </c>
    </row>
    <row r="35" spans="2:10" x14ac:dyDescent="0.2">
      <c r="B35" s="30" t="s">
        <v>116</v>
      </c>
      <c r="C35" s="30"/>
      <c r="D35" s="30"/>
      <c r="E35" s="31"/>
      <c r="F35" s="32">
        <f>SUM(F6:F34)</f>
        <v>23409.76999999999</v>
      </c>
      <c r="G35" s="32">
        <f>SUM(G6:G34)</f>
        <v>74.339999999999989</v>
      </c>
      <c r="H35" s="48"/>
      <c r="I35" s="14"/>
      <c r="J35" s="14"/>
    </row>
    <row r="36" spans="2:10" x14ac:dyDescent="0.2">
      <c r="B36" s="49" t="s">
        <v>117</v>
      </c>
      <c r="C36" s="49"/>
      <c r="D36" s="49"/>
      <c r="E36" s="50"/>
      <c r="F36" s="51">
        <f>F35</f>
        <v>23409.76999999999</v>
      </c>
      <c r="G36" s="51">
        <f>G35</f>
        <v>74.339999999999989</v>
      </c>
      <c r="H36" s="51"/>
      <c r="I36" s="14"/>
      <c r="J36" s="14"/>
    </row>
    <row r="37" spans="2:10" x14ac:dyDescent="0.2">
      <c r="B37" s="47" t="s">
        <v>431</v>
      </c>
      <c r="C37" s="23"/>
      <c r="D37" s="23"/>
      <c r="E37" s="24"/>
      <c r="F37" s="25"/>
      <c r="G37" s="25"/>
      <c r="H37" s="25"/>
    </row>
    <row r="38" spans="2:10" x14ac:dyDescent="0.2">
      <c r="B38" s="47" t="s">
        <v>432</v>
      </c>
      <c r="C38" s="23"/>
      <c r="D38" s="23"/>
      <c r="E38" s="24"/>
      <c r="F38" s="25"/>
      <c r="G38" s="25"/>
      <c r="H38" s="25"/>
    </row>
    <row r="39" spans="2:10" x14ac:dyDescent="0.2">
      <c r="B39" s="23" t="s">
        <v>586</v>
      </c>
      <c r="C39" s="23" t="s">
        <v>587</v>
      </c>
      <c r="D39" s="23" t="s">
        <v>435</v>
      </c>
      <c r="E39" s="28">
        <v>500000</v>
      </c>
      <c r="F39" s="25">
        <v>491.85</v>
      </c>
      <c r="G39" s="25">
        <v>1.56</v>
      </c>
      <c r="H39" s="25">
        <v>3.45</v>
      </c>
    </row>
    <row r="40" spans="2:10" x14ac:dyDescent="0.2">
      <c r="B40" s="30" t="s">
        <v>116</v>
      </c>
      <c r="C40" s="30"/>
      <c r="D40" s="30"/>
      <c r="E40" s="31"/>
      <c r="F40" s="32">
        <f>SUM(F38:F39)</f>
        <v>491.85</v>
      </c>
      <c r="G40" s="32">
        <f>SUM(G38:G39)</f>
        <v>1.56</v>
      </c>
      <c r="H40" s="48"/>
      <c r="I40" s="14"/>
      <c r="J40" s="14"/>
    </row>
    <row r="41" spans="2:10" x14ac:dyDescent="0.2">
      <c r="B41" s="49" t="s">
        <v>117</v>
      </c>
      <c r="C41" s="49"/>
      <c r="D41" s="49"/>
      <c r="E41" s="50"/>
      <c r="F41" s="51">
        <f>+F40</f>
        <v>491.85</v>
      </c>
      <c r="G41" s="51">
        <f>+G40</f>
        <v>1.56</v>
      </c>
      <c r="H41" s="51"/>
      <c r="I41" s="14"/>
      <c r="J41" s="14"/>
    </row>
    <row r="42" spans="2:10" x14ac:dyDescent="0.2">
      <c r="B42" s="47" t="s">
        <v>436</v>
      </c>
      <c r="C42" s="23"/>
      <c r="D42" s="23"/>
      <c r="E42" s="24"/>
      <c r="F42" s="25"/>
      <c r="G42" s="25"/>
      <c r="H42" s="25"/>
    </row>
    <row r="43" spans="2:10" x14ac:dyDescent="0.2">
      <c r="B43" s="23" t="s">
        <v>464</v>
      </c>
      <c r="C43" s="23" t="s">
        <v>465</v>
      </c>
      <c r="D43" s="23" t="s">
        <v>439</v>
      </c>
      <c r="E43" s="28">
        <v>1000000</v>
      </c>
      <c r="F43" s="25">
        <v>1065.32</v>
      </c>
      <c r="G43" s="25">
        <v>3.38</v>
      </c>
      <c r="H43" s="25">
        <v>6.35</v>
      </c>
    </row>
    <row r="44" spans="2:10" x14ac:dyDescent="0.2">
      <c r="B44" s="23" t="s">
        <v>448</v>
      </c>
      <c r="C44" s="23" t="s">
        <v>449</v>
      </c>
      <c r="D44" s="23" t="s">
        <v>439</v>
      </c>
      <c r="E44" s="28">
        <v>1000000</v>
      </c>
      <c r="F44" s="25">
        <v>1062.7</v>
      </c>
      <c r="G44" s="25">
        <v>3.37</v>
      </c>
      <c r="H44" s="25">
        <v>5.21</v>
      </c>
    </row>
    <row r="45" spans="2:10" x14ac:dyDescent="0.2">
      <c r="B45" s="23" t="s">
        <v>462</v>
      </c>
      <c r="C45" s="23" t="s">
        <v>463</v>
      </c>
      <c r="D45" s="23" t="s">
        <v>439</v>
      </c>
      <c r="E45" s="28">
        <v>500000</v>
      </c>
      <c r="F45" s="25">
        <v>535.64</v>
      </c>
      <c r="G45" s="25">
        <v>1.7</v>
      </c>
      <c r="H45" s="25">
        <v>6.33</v>
      </c>
    </row>
    <row r="46" spans="2:10" x14ac:dyDescent="0.2">
      <c r="B46" s="23" t="s">
        <v>739</v>
      </c>
      <c r="C46" s="23" t="s">
        <v>740</v>
      </c>
      <c r="D46" s="23" t="s">
        <v>439</v>
      </c>
      <c r="E46" s="28">
        <v>500000</v>
      </c>
      <c r="F46" s="25">
        <v>530.80999999999995</v>
      </c>
      <c r="G46" s="25">
        <v>1.69</v>
      </c>
      <c r="H46" s="25">
        <v>4.66</v>
      </c>
    </row>
    <row r="47" spans="2:10" x14ac:dyDescent="0.2">
      <c r="B47" s="23" t="s">
        <v>468</v>
      </c>
      <c r="C47" s="23" t="s">
        <v>469</v>
      </c>
      <c r="D47" s="23" t="s">
        <v>439</v>
      </c>
      <c r="E47" s="28">
        <v>500000</v>
      </c>
      <c r="F47" s="25">
        <v>521.79999999999995</v>
      </c>
      <c r="G47" s="25">
        <v>1.66</v>
      </c>
      <c r="H47" s="25">
        <v>6.02</v>
      </c>
    </row>
    <row r="48" spans="2:10" x14ac:dyDescent="0.2">
      <c r="B48" s="23" t="s">
        <v>741</v>
      </c>
      <c r="C48" s="23" t="s">
        <v>742</v>
      </c>
      <c r="D48" s="23" t="s">
        <v>439</v>
      </c>
      <c r="E48" s="28">
        <v>500000</v>
      </c>
      <c r="F48" s="25">
        <v>517.80999999999995</v>
      </c>
      <c r="G48" s="25">
        <v>1.64</v>
      </c>
      <c r="H48" s="25">
        <v>4.03</v>
      </c>
    </row>
    <row r="49" spans="2:10" x14ac:dyDescent="0.2">
      <c r="B49" s="23" t="s">
        <v>743</v>
      </c>
      <c r="C49" s="23" t="s">
        <v>744</v>
      </c>
      <c r="D49" s="23" t="s">
        <v>439</v>
      </c>
      <c r="E49" s="28">
        <v>500000</v>
      </c>
      <c r="F49" s="25">
        <v>517.28</v>
      </c>
      <c r="G49" s="25">
        <v>1.64</v>
      </c>
      <c r="H49" s="25">
        <v>3.77</v>
      </c>
    </row>
    <row r="50" spans="2:10" x14ac:dyDescent="0.2">
      <c r="B50" s="23" t="s">
        <v>458</v>
      </c>
      <c r="C50" s="23" t="s">
        <v>459</v>
      </c>
      <c r="D50" s="23" t="s">
        <v>439</v>
      </c>
      <c r="E50" s="28">
        <v>500000</v>
      </c>
      <c r="F50" s="25">
        <v>488.93</v>
      </c>
      <c r="G50" s="25">
        <v>1.55</v>
      </c>
      <c r="H50" s="25">
        <v>5.7</v>
      </c>
    </row>
    <row r="51" spans="2:10" x14ac:dyDescent="0.2">
      <c r="B51" s="23" t="s">
        <v>470</v>
      </c>
      <c r="C51" s="23" t="s">
        <v>471</v>
      </c>
      <c r="D51" s="23" t="s">
        <v>439</v>
      </c>
      <c r="E51" s="28">
        <v>300000</v>
      </c>
      <c r="F51" s="25">
        <v>313.86</v>
      </c>
      <c r="G51" s="25">
        <v>1</v>
      </c>
      <c r="H51" s="25">
        <v>6.35</v>
      </c>
    </row>
    <row r="52" spans="2:10" x14ac:dyDescent="0.2">
      <c r="B52" s="52" t="s">
        <v>715</v>
      </c>
      <c r="C52" s="52" t="s">
        <v>716</v>
      </c>
      <c r="D52" s="52" t="s">
        <v>439</v>
      </c>
      <c r="E52" s="53">
        <v>48000</v>
      </c>
      <c r="F52" s="54">
        <v>49.94</v>
      </c>
      <c r="G52" s="54">
        <v>0.16</v>
      </c>
      <c r="H52" s="54">
        <v>4.84</v>
      </c>
    </row>
    <row r="53" spans="2:10" x14ac:dyDescent="0.2">
      <c r="B53" s="55" t="s">
        <v>117</v>
      </c>
      <c r="C53" s="55"/>
      <c r="D53" s="55"/>
      <c r="E53" s="56"/>
      <c r="F53" s="57">
        <f>SUM(F43:F52)</f>
        <v>5604.0899999999992</v>
      </c>
      <c r="G53" s="57">
        <f>SUM(G43:G52)</f>
        <v>17.79</v>
      </c>
      <c r="H53" s="57"/>
      <c r="I53" s="14"/>
      <c r="J53" s="14"/>
    </row>
    <row r="54" spans="2:10" x14ac:dyDescent="0.2">
      <c r="B54" s="47" t="s">
        <v>118</v>
      </c>
      <c r="C54" s="23"/>
      <c r="D54" s="23"/>
      <c r="E54" s="24"/>
      <c r="F54" s="25"/>
      <c r="G54" s="25"/>
      <c r="H54" s="25"/>
    </row>
    <row r="55" spans="2:10" x14ac:dyDescent="0.2">
      <c r="B55" s="23" t="s">
        <v>118</v>
      </c>
      <c r="C55" s="23"/>
      <c r="D55" s="23"/>
      <c r="E55" s="24"/>
      <c r="F55" s="25">
        <v>1048.79</v>
      </c>
      <c r="G55" s="25">
        <v>3.33</v>
      </c>
      <c r="H55" s="25"/>
    </row>
    <row r="56" spans="2:10" x14ac:dyDescent="0.2">
      <c r="B56" s="30" t="s">
        <v>116</v>
      </c>
      <c r="C56" s="30"/>
      <c r="D56" s="30"/>
      <c r="E56" s="31"/>
      <c r="F56" s="32">
        <f>SUM(F54:F55)</f>
        <v>1048.79</v>
      </c>
      <c r="G56" s="32">
        <f>SUM(G54:G55)</f>
        <v>3.33</v>
      </c>
      <c r="H56" s="48"/>
      <c r="I56" s="14"/>
      <c r="J56" s="14"/>
    </row>
    <row r="57" spans="2:10" x14ac:dyDescent="0.2">
      <c r="B57" s="34" t="s">
        <v>117</v>
      </c>
      <c r="C57" s="34"/>
      <c r="D57" s="34"/>
      <c r="E57" s="35"/>
      <c r="F57" s="36">
        <f>F56</f>
        <v>1048.79</v>
      </c>
      <c r="G57" s="36">
        <f>G56</f>
        <v>3.33</v>
      </c>
      <c r="H57" s="36"/>
      <c r="I57" s="14"/>
      <c r="J57" s="14"/>
    </row>
    <row r="58" spans="2:10" x14ac:dyDescent="0.2">
      <c r="B58" s="44" t="s">
        <v>120</v>
      </c>
      <c r="C58" s="44"/>
      <c r="D58" s="44"/>
      <c r="E58" s="45"/>
      <c r="F58" s="16">
        <f>F59-(+F36+F41+F53+F57)</f>
        <v>940.99000000001251</v>
      </c>
      <c r="G58" s="16">
        <f>G59-(+G36+G41+G53+G57)</f>
        <v>2.980000000000004</v>
      </c>
      <c r="H58" s="16"/>
      <c r="I58" s="14"/>
      <c r="J58" s="14"/>
    </row>
    <row r="59" spans="2:10" x14ac:dyDescent="0.2">
      <c r="B59" s="44" t="s">
        <v>119</v>
      </c>
      <c r="C59" s="44"/>
      <c r="D59" s="44"/>
      <c r="E59" s="45"/>
      <c r="F59" s="16">
        <v>31495.49</v>
      </c>
      <c r="G59" s="16">
        <v>100</v>
      </c>
      <c r="H59" s="16"/>
      <c r="I59" s="14"/>
      <c r="J59" s="14"/>
    </row>
    <row r="61" spans="2:10" x14ac:dyDescent="0.2">
      <c r="B61" s="14" t="s">
        <v>778</v>
      </c>
    </row>
    <row r="62" spans="2:10" x14ac:dyDescent="0.2">
      <c r="B62" s="14"/>
    </row>
  </sheetData>
  <mergeCells count="1">
    <mergeCell ref="B1:H1"/>
  </mergeCells>
  <pageMargins left="0.7" right="0.7" top="0.75" bottom="0.75" header="0.3" footer="0.3"/>
  <pageSetup paperSize="9" orientation="portrait" r:id="rId1"/>
  <headerFooter>
    <oddFooter>&amp;R&amp;1#&amp;"Calibri"&amp;10&amp;KFF0000|PUBLIC|</oddFooter>
    <evenFooter>&amp;LPUBLIC</evenFooter>
    <firstFooter>&amp;LPUBLIC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workbookViewId="0"/>
  </sheetViews>
  <sheetFormatPr defaultRowHeight="12" x14ac:dyDescent="0.2"/>
  <cols>
    <col min="1" max="1" width="9.140625" style="1"/>
    <col min="2" max="2" width="59.28515625" style="1" bestFit="1" customWidth="1"/>
    <col min="3" max="3" width="13.5703125" style="1" bestFit="1" customWidth="1"/>
    <col min="4" max="4" width="22.28515625" style="1" bestFit="1" customWidth="1"/>
    <col min="5" max="5" width="18.28515625" style="12" bestFit="1" customWidth="1"/>
    <col min="6" max="6" width="15.28515625" style="13" bestFit="1" customWidth="1"/>
    <col min="7" max="7" width="7.42578125" style="13" bestFit="1" customWidth="1"/>
    <col min="8" max="8" width="6.5703125" style="13" bestFit="1" customWidth="1"/>
    <col min="9" max="16384" width="9.140625" style="1"/>
  </cols>
  <sheetData>
    <row r="1" spans="2:10" ht="21" customHeight="1" x14ac:dyDescent="0.2">
      <c r="B1" s="86" t="s">
        <v>26</v>
      </c>
      <c r="C1" s="87"/>
      <c r="D1" s="87"/>
      <c r="E1" s="87"/>
      <c r="F1" s="87"/>
      <c r="G1" s="87"/>
      <c r="H1" s="87"/>
    </row>
    <row r="3" spans="2:10" ht="16.5" thickBot="1" x14ac:dyDescent="0.25">
      <c r="B3" s="2" t="s">
        <v>831</v>
      </c>
      <c r="C3" s="3"/>
      <c r="D3" s="4"/>
      <c r="E3" s="5"/>
      <c r="F3" s="6"/>
      <c r="G3" s="6"/>
    </row>
    <row r="4" spans="2:10" ht="24" x14ac:dyDescent="0.2">
      <c r="B4" s="7" t="s">
        <v>0</v>
      </c>
      <c r="C4" s="8" t="s">
        <v>1</v>
      </c>
      <c r="D4" s="8" t="s">
        <v>5</v>
      </c>
      <c r="E4" s="9" t="s">
        <v>2</v>
      </c>
      <c r="F4" s="10" t="s">
        <v>3</v>
      </c>
      <c r="G4" s="11" t="s">
        <v>4</v>
      </c>
      <c r="H4" s="11" t="s">
        <v>6</v>
      </c>
    </row>
    <row r="5" spans="2:10" x14ac:dyDescent="0.2">
      <c r="B5" s="58" t="s">
        <v>359</v>
      </c>
      <c r="C5" s="18"/>
      <c r="D5" s="18"/>
      <c r="E5" s="19"/>
      <c r="F5" s="20"/>
      <c r="G5" s="20"/>
      <c r="H5" s="20"/>
    </row>
    <row r="6" spans="2:10" x14ac:dyDescent="0.2">
      <c r="B6" s="47" t="s">
        <v>31</v>
      </c>
      <c r="C6" s="23"/>
      <c r="D6" s="23"/>
      <c r="E6" s="24"/>
      <c r="F6" s="25"/>
      <c r="G6" s="25"/>
      <c r="H6" s="25"/>
    </row>
    <row r="7" spans="2:10" x14ac:dyDescent="0.2">
      <c r="B7" s="23" t="s">
        <v>745</v>
      </c>
      <c r="C7" s="23" t="s">
        <v>746</v>
      </c>
      <c r="D7" s="23" t="s">
        <v>365</v>
      </c>
      <c r="E7" s="28">
        <v>480</v>
      </c>
      <c r="F7" s="25">
        <v>6104.49</v>
      </c>
      <c r="G7" s="25">
        <v>9.9600000000000009</v>
      </c>
      <c r="H7" s="25">
        <v>3</v>
      </c>
    </row>
    <row r="8" spans="2:10" x14ac:dyDescent="0.2">
      <c r="B8" s="23" t="s">
        <v>747</v>
      </c>
      <c r="C8" s="23" t="s">
        <v>748</v>
      </c>
      <c r="D8" s="23" t="s">
        <v>749</v>
      </c>
      <c r="E8" s="28">
        <v>250</v>
      </c>
      <c r="F8" s="25">
        <v>3171.36</v>
      </c>
      <c r="G8" s="25">
        <v>5.18</v>
      </c>
      <c r="H8" s="25">
        <v>3.19</v>
      </c>
    </row>
    <row r="9" spans="2:10" x14ac:dyDescent="0.2">
      <c r="B9" s="23" t="s">
        <v>750</v>
      </c>
      <c r="C9" s="23" t="s">
        <v>751</v>
      </c>
      <c r="D9" s="23" t="s">
        <v>365</v>
      </c>
      <c r="E9" s="28">
        <v>50</v>
      </c>
      <c r="F9" s="25">
        <v>500.24</v>
      </c>
      <c r="G9" s="25">
        <v>0.82</v>
      </c>
      <c r="H9" s="25">
        <v>4.1900000000000004</v>
      </c>
    </row>
    <row r="10" spans="2:10" x14ac:dyDescent="0.2">
      <c r="B10" s="30" t="s">
        <v>116</v>
      </c>
      <c r="C10" s="30"/>
      <c r="D10" s="30"/>
      <c r="E10" s="31"/>
      <c r="F10" s="32">
        <f>SUM(F6:F9)</f>
        <v>9776.09</v>
      </c>
      <c r="G10" s="32">
        <f>SUM(G6:G9)</f>
        <v>15.96</v>
      </c>
      <c r="H10" s="48"/>
      <c r="I10" s="14"/>
      <c r="J10" s="14"/>
    </row>
    <row r="11" spans="2:10" x14ac:dyDescent="0.2">
      <c r="B11" s="49" t="s">
        <v>117</v>
      </c>
      <c r="C11" s="49"/>
      <c r="D11" s="49"/>
      <c r="E11" s="50"/>
      <c r="F11" s="51">
        <f>F10</f>
        <v>9776.09</v>
      </c>
      <c r="G11" s="51">
        <f>G10</f>
        <v>15.96</v>
      </c>
      <c r="H11" s="51"/>
      <c r="I11" s="14"/>
      <c r="J11" s="14"/>
    </row>
    <row r="12" spans="2:10" x14ac:dyDescent="0.2">
      <c r="B12" s="47" t="s">
        <v>118</v>
      </c>
      <c r="C12" s="23"/>
      <c r="D12" s="23"/>
      <c r="E12" s="24"/>
      <c r="F12" s="25"/>
      <c r="G12" s="25"/>
      <c r="H12" s="25"/>
    </row>
    <row r="13" spans="2:10" x14ac:dyDescent="0.2">
      <c r="B13" s="23" t="s">
        <v>118</v>
      </c>
      <c r="C13" s="23"/>
      <c r="D13" s="23"/>
      <c r="E13" s="24"/>
      <c r="F13" s="25">
        <v>51403.11</v>
      </c>
      <c r="G13" s="25">
        <v>83.9</v>
      </c>
      <c r="H13" s="25"/>
    </row>
    <row r="14" spans="2:10" x14ac:dyDescent="0.2">
      <c r="B14" s="30" t="s">
        <v>116</v>
      </c>
      <c r="C14" s="30"/>
      <c r="D14" s="30"/>
      <c r="E14" s="31"/>
      <c r="F14" s="32">
        <f>SUM(F12:F13)</f>
        <v>51403.11</v>
      </c>
      <c r="G14" s="32">
        <f>SUM(G12:G13)</f>
        <v>83.9</v>
      </c>
      <c r="H14" s="48"/>
      <c r="I14" s="14"/>
      <c r="J14" s="14"/>
    </row>
    <row r="15" spans="2:10" x14ac:dyDescent="0.2">
      <c r="B15" s="34" t="s">
        <v>117</v>
      </c>
      <c r="C15" s="34"/>
      <c r="D15" s="34"/>
      <c r="E15" s="35"/>
      <c r="F15" s="36">
        <f>F14</f>
        <v>51403.11</v>
      </c>
      <c r="G15" s="36">
        <f>G14</f>
        <v>83.9</v>
      </c>
      <c r="H15" s="36"/>
      <c r="I15" s="14"/>
      <c r="J15" s="14"/>
    </row>
    <row r="16" spans="2:10" x14ac:dyDescent="0.2">
      <c r="B16" s="44" t="s">
        <v>120</v>
      </c>
      <c r="C16" s="44"/>
      <c r="D16" s="44"/>
      <c r="E16" s="45"/>
      <c r="F16" s="16">
        <f>F17-(+F11+F15)</f>
        <v>84.780000000006112</v>
      </c>
      <c r="G16" s="16">
        <f>G17-(+G11+G15)</f>
        <v>0.13999999999998636</v>
      </c>
      <c r="H16" s="16"/>
      <c r="I16" s="14"/>
      <c r="J16" s="14"/>
    </row>
    <row r="17" spans="2:10" x14ac:dyDescent="0.2">
      <c r="B17" s="44" t="s">
        <v>119</v>
      </c>
      <c r="C17" s="44"/>
      <c r="D17" s="44"/>
      <c r="E17" s="45"/>
      <c r="F17" s="16">
        <v>61263.98</v>
      </c>
      <c r="G17" s="16">
        <v>100</v>
      </c>
      <c r="H17" s="16"/>
      <c r="I17" s="14"/>
      <c r="J17" s="14"/>
    </row>
    <row r="19" spans="2:10" x14ac:dyDescent="0.2">
      <c r="B19" s="14" t="s">
        <v>778</v>
      </c>
    </row>
    <row r="20" spans="2:10" x14ac:dyDescent="0.2">
      <c r="B20" s="14"/>
    </row>
  </sheetData>
  <mergeCells count="1">
    <mergeCell ref="B1:H1"/>
  </mergeCells>
  <pageMargins left="0.7" right="0.7" top="0.75" bottom="0.75" header="0.3" footer="0.3"/>
  <pageSetup paperSize="9" orientation="portrait" r:id="rId1"/>
  <headerFooter>
    <oddFooter>&amp;R&amp;1#&amp;"Calibri"&amp;10&amp;KFF0000|PUBLIC|</oddFooter>
    <evenFooter>&amp;LPUBLIC</evenFooter>
    <firstFooter>&amp;LPUBLIC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2"/>
  <sheetViews>
    <sheetView workbookViewId="0"/>
  </sheetViews>
  <sheetFormatPr defaultRowHeight="12" x14ac:dyDescent="0.2"/>
  <cols>
    <col min="1" max="1" width="9.140625" style="1"/>
    <col min="2" max="2" width="59.28515625" style="1" bestFit="1" customWidth="1"/>
    <col min="3" max="3" width="13.7109375" style="1" bestFit="1" customWidth="1"/>
    <col min="4" max="4" width="22.28515625" style="1" customWidth="1"/>
    <col min="5" max="5" width="18.28515625" style="12" bestFit="1" customWidth="1"/>
    <col min="6" max="6" width="15.28515625" style="13" bestFit="1" customWidth="1"/>
    <col min="7" max="7" width="7.42578125" style="13" bestFit="1" customWidth="1"/>
    <col min="8" max="8" width="6.5703125" style="13" bestFit="1" customWidth="1"/>
    <col min="9" max="16384" width="9.140625" style="1"/>
  </cols>
  <sheetData>
    <row r="1" spans="2:8" ht="21" customHeight="1" x14ac:dyDescent="0.2">
      <c r="B1" s="86" t="s">
        <v>27</v>
      </c>
      <c r="C1" s="87"/>
      <c r="D1" s="87"/>
      <c r="E1" s="87"/>
      <c r="F1" s="87"/>
      <c r="G1" s="87"/>
      <c r="H1" s="87"/>
    </row>
    <row r="3" spans="2:8" ht="16.5" thickBot="1" x14ac:dyDescent="0.25">
      <c r="B3" s="2" t="s">
        <v>831</v>
      </c>
      <c r="C3" s="3"/>
      <c r="D3" s="4"/>
      <c r="E3" s="5"/>
      <c r="F3" s="6"/>
      <c r="G3" s="6"/>
    </row>
    <row r="4" spans="2:8" ht="24" x14ac:dyDescent="0.2">
      <c r="B4" s="7" t="s">
        <v>0</v>
      </c>
      <c r="C4" s="8" t="s">
        <v>1</v>
      </c>
      <c r="D4" s="8" t="s">
        <v>5</v>
      </c>
      <c r="E4" s="9" t="s">
        <v>2</v>
      </c>
      <c r="F4" s="10" t="s">
        <v>3</v>
      </c>
      <c r="G4" s="11" t="s">
        <v>4</v>
      </c>
      <c r="H4" s="11" t="s">
        <v>6</v>
      </c>
    </row>
    <row r="5" spans="2:8" x14ac:dyDescent="0.2">
      <c r="B5" s="17" t="s">
        <v>30</v>
      </c>
      <c r="C5" s="18"/>
      <c r="D5" s="18"/>
      <c r="E5" s="19"/>
      <c r="F5" s="20"/>
      <c r="G5" s="20"/>
      <c r="H5" s="21"/>
    </row>
    <row r="6" spans="2:8" x14ac:dyDescent="0.2">
      <c r="B6" s="22" t="s">
        <v>31</v>
      </c>
      <c r="C6" s="23"/>
      <c r="D6" s="23"/>
      <c r="E6" s="24"/>
      <c r="F6" s="25"/>
      <c r="G6" s="25"/>
      <c r="H6" s="26"/>
    </row>
    <row r="7" spans="2:8" x14ac:dyDescent="0.2">
      <c r="B7" s="27" t="s">
        <v>123</v>
      </c>
      <c r="C7" s="23" t="s">
        <v>124</v>
      </c>
      <c r="D7" s="23" t="s">
        <v>125</v>
      </c>
      <c r="E7" s="28">
        <v>95000</v>
      </c>
      <c r="F7" s="25">
        <v>1299.6500000000001</v>
      </c>
      <c r="G7" s="25">
        <v>2.77</v>
      </c>
      <c r="H7" s="26"/>
    </row>
    <row r="8" spans="2:8" x14ac:dyDescent="0.2">
      <c r="B8" s="27" t="s">
        <v>121</v>
      </c>
      <c r="C8" s="23" t="s">
        <v>122</v>
      </c>
      <c r="D8" s="23" t="s">
        <v>37</v>
      </c>
      <c r="E8" s="28">
        <v>74220</v>
      </c>
      <c r="F8" s="25">
        <v>1108.5899999999999</v>
      </c>
      <c r="G8" s="25">
        <v>2.36</v>
      </c>
      <c r="H8" s="26"/>
    </row>
    <row r="9" spans="2:8" x14ac:dyDescent="0.2">
      <c r="B9" s="27" t="s">
        <v>38</v>
      </c>
      <c r="C9" s="23" t="s">
        <v>39</v>
      </c>
      <c r="D9" s="23" t="s">
        <v>37</v>
      </c>
      <c r="E9" s="28">
        <v>167300</v>
      </c>
      <c r="F9" s="25">
        <v>973.85</v>
      </c>
      <c r="G9" s="25">
        <v>2.0699999999999998</v>
      </c>
      <c r="H9" s="26"/>
    </row>
    <row r="10" spans="2:8" x14ac:dyDescent="0.2">
      <c r="B10" s="27" t="s">
        <v>133</v>
      </c>
      <c r="C10" s="23" t="s">
        <v>134</v>
      </c>
      <c r="D10" s="23" t="s">
        <v>37</v>
      </c>
      <c r="E10" s="28">
        <v>126600</v>
      </c>
      <c r="F10" s="25">
        <v>882.97</v>
      </c>
      <c r="G10" s="25">
        <v>1.88</v>
      </c>
      <c r="H10" s="26"/>
    </row>
    <row r="11" spans="2:8" x14ac:dyDescent="0.2">
      <c r="B11" s="27" t="s">
        <v>126</v>
      </c>
      <c r="C11" s="23" t="s">
        <v>127</v>
      </c>
      <c r="D11" s="23" t="s">
        <v>125</v>
      </c>
      <c r="E11" s="28">
        <v>15183</v>
      </c>
      <c r="F11" s="25">
        <v>482.49</v>
      </c>
      <c r="G11" s="25">
        <v>1.03</v>
      </c>
      <c r="H11" s="26"/>
    </row>
    <row r="12" spans="2:8" x14ac:dyDescent="0.2">
      <c r="B12" s="27" t="s">
        <v>176</v>
      </c>
      <c r="C12" s="23" t="s">
        <v>177</v>
      </c>
      <c r="D12" s="23" t="s">
        <v>37</v>
      </c>
      <c r="E12" s="28">
        <v>27200</v>
      </c>
      <c r="F12" s="25">
        <v>476.82</v>
      </c>
      <c r="G12" s="25">
        <v>1.01</v>
      </c>
      <c r="H12" s="26"/>
    </row>
    <row r="13" spans="2:8" x14ac:dyDescent="0.2">
      <c r="B13" s="27" t="s">
        <v>139</v>
      </c>
      <c r="C13" s="23" t="s">
        <v>140</v>
      </c>
      <c r="D13" s="23" t="s">
        <v>141</v>
      </c>
      <c r="E13" s="28">
        <v>19525</v>
      </c>
      <c r="F13" s="25">
        <v>474.75</v>
      </c>
      <c r="G13" s="25">
        <v>1.01</v>
      </c>
      <c r="H13" s="26"/>
    </row>
    <row r="14" spans="2:8" x14ac:dyDescent="0.2">
      <c r="B14" s="27" t="s">
        <v>235</v>
      </c>
      <c r="C14" s="23" t="s">
        <v>236</v>
      </c>
      <c r="D14" s="23" t="s">
        <v>149</v>
      </c>
      <c r="E14" s="28">
        <v>10000</v>
      </c>
      <c r="F14" s="25">
        <v>451.6</v>
      </c>
      <c r="G14" s="25">
        <v>0.96</v>
      </c>
      <c r="H14" s="26"/>
    </row>
    <row r="15" spans="2:8" x14ac:dyDescent="0.2">
      <c r="B15" s="27" t="s">
        <v>287</v>
      </c>
      <c r="C15" s="23" t="s">
        <v>288</v>
      </c>
      <c r="D15" s="23" t="s">
        <v>165</v>
      </c>
      <c r="E15" s="28">
        <v>25300</v>
      </c>
      <c r="F15" s="25">
        <v>362.6</v>
      </c>
      <c r="G15" s="25">
        <v>0.77</v>
      </c>
      <c r="H15" s="26"/>
    </row>
    <row r="16" spans="2:8" x14ac:dyDescent="0.2">
      <c r="B16" s="27" t="s">
        <v>188</v>
      </c>
      <c r="C16" s="23" t="s">
        <v>189</v>
      </c>
      <c r="D16" s="23" t="s">
        <v>141</v>
      </c>
      <c r="E16" s="28">
        <v>50000</v>
      </c>
      <c r="F16" s="25">
        <v>319.45</v>
      </c>
      <c r="G16" s="25">
        <v>0.68</v>
      </c>
      <c r="H16" s="26"/>
    </row>
    <row r="17" spans="2:8" x14ac:dyDescent="0.2">
      <c r="B17" s="27" t="s">
        <v>212</v>
      </c>
      <c r="C17" s="23" t="s">
        <v>213</v>
      </c>
      <c r="D17" s="23" t="s">
        <v>165</v>
      </c>
      <c r="E17" s="28">
        <v>44150</v>
      </c>
      <c r="F17" s="25">
        <v>307.37</v>
      </c>
      <c r="G17" s="25">
        <v>0.65</v>
      </c>
      <c r="H17" s="26"/>
    </row>
    <row r="18" spans="2:8" x14ac:dyDescent="0.2">
      <c r="B18" s="27" t="s">
        <v>135</v>
      </c>
      <c r="C18" s="23" t="s">
        <v>136</v>
      </c>
      <c r="D18" s="23" t="s">
        <v>111</v>
      </c>
      <c r="E18" s="28">
        <v>12020</v>
      </c>
      <c r="F18" s="25">
        <v>300.27</v>
      </c>
      <c r="G18" s="25">
        <v>0.64</v>
      </c>
      <c r="H18" s="26"/>
    </row>
    <row r="19" spans="2:8" x14ac:dyDescent="0.2">
      <c r="B19" s="27" t="s">
        <v>32</v>
      </c>
      <c r="C19" s="23" t="s">
        <v>33</v>
      </c>
      <c r="D19" s="23" t="s">
        <v>34</v>
      </c>
      <c r="E19" s="28">
        <v>20460</v>
      </c>
      <c r="F19" s="25">
        <v>290.31</v>
      </c>
      <c r="G19" s="25">
        <v>0.62</v>
      </c>
      <c r="H19" s="26"/>
    </row>
    <row r="20" spans="2:8" x14ac:dyDescent="0.2">
      <c r="B20" s="27" t="s">
        <v>142</v>
      </c>
      <c r="C20" s="23" t="s">
        <v>143</v>
      </c>
      <c r="D20" s="23" t="s">
        <v>144</v>
      </c>
      <c r="E20" s="28">
        <v>33000</v>
      </c>
      <c r="F20" s="25">
        <v>262.43</v>
      </c>
      <c r="G20" s="25">
        <v>0.56000000000000005</v>
      </c>
      <c r="H20" s="26"/>
    </row>
    <row r="21" spans="2:8" x14ac:dyDescent="0.2">
      <c r="B21" s="27" t="s">
        <v>173</v>
      </c>
      <c r="C21" s="23" t="s">
        <v>174</v>
      </c>
      <c r="D21" s="23" t="s">
        <v>175</v>
      </c>
      <c r="E21" s="28">
        <v>10000</v>
      </c>
      <c r="F21" s="25">
        <v>225.82</v>
      </c>
      <c r="G21" s="25">
        <v>0.48</v>
      </c>
      <c r="H21" s="26"/>
    </row>
    <row r="22" spans="2:8" x14ac:dyDescent="0.2">
      <c r="B22" s="27" t="s">
        <v>69</v>
      </c>
      <c r="C22" s="23" t="s">
        <v>70</v>
      </c>
      <c r="D22" s="23" t="s">
        <v>64</v>
      </c>
      <c r="E22" s="28">
        <v>3200</v>
      </c>
      <c r="F22" s="25">
        <v>215.61</v>
      </c>
      <c r="G22" s="25">
        <v>0.46</v>
      </c>
      <c r="H22" s="26"/>
    </row>
    <row r="23" spans="2:8" x14ac:dyDescent="0.2">
      <c r="B23" s="27" t="s">
        <v>62</v>
      </c>
      <c r="C23" s="23" t="s">
        <v>63</v>
      </c>
      <c r="D23" s="23" t="s">
        <v>64</v>
      </c>
      <c r="E23" s="28">
        <v>700</v>
      </c>
      <c r="F23" s="25">
        <v>206.26</v>
      </c>
      <c r="G23" s="25">
        <v>0.44</v>
      </c>
      <c r="H23" s="26"/>
    </row>
    <row r="24" spans="2:8" x14ac:dyDescent="0.2">
      <c r="B24" s="27" t="s">
        <v>241</v>
      </c>
      <c r="C24" s="23" t="s">
        <v>242</v>
      </c>
      <c r="D24" s="23" t="s">
        <v>125</v>
      </c>
      <c r="E24" s="28">
        <v>9000</v>
      </c>
      <c r="F24" s="25">
        <v>172.98</v>
      </c>
      <c r="G24" s="25">
        <v>0.37</v>
      </c>
      <c r="H24" s="26"/>
    </row>
    <row r="25" spans="2:8" x14ac:dyDescent="0.2">
      <c r="B25" s="27" t="s">
        <v>752</v>
      </c>
      <c r="C25" s="23" t="s">
        <v>753</v>
      </c>
      <c r="D25" s="23" t="s">
        <v>50</v>
      </c>
      <c r="E25" s="28">
        <v>40740</v>
      </c>
      <c r="F25" s="25">
        <v>144.28</v>
      </c>
      <c r="G25" s="25">
        <v>0.31</v>
      </c>
      <c r="H25" s="26"/>
    </row>
    <row r="26" spans="2:8" x14ac:dyDescent="0.2">
      <c r="B26" s="27" t="s">
        <v>168</v>
      </c>
      <c r="C26" s="23" t="s">
        <v>169</v>
      </c>
      <c r="D26" s="23" t="s">
        <v>170</v>
      </c>
      <c r="E26" s="28">
        <v>4950</v>
      </c>
      <c r="F26" s="25">
        <v>141.52000000000001</v>
      </c>
      <c r="G26" s="25">
        <v>0.3</v>
      </c>
      <c r="H26" s="26"/>
    </row>
    <row r="27" spans="2:8" x14ac:dyDescent="0.2">
      <c r="B27" s="27" t="s">
        <v>56</v>
      </c>
      <c r="C27" s="23" t="s">
        <v>57</v>
      </c>
      <c r="D27" s="23" t="s">
        <v>58</v>
      </c>
      <c r="E27" s="28">
        <v>2500</v>
      </c>
      <c r="F27" s="25">
        <v>136.05000000000001</v>
      </c>
      <c r="G27" s="25">
        <v>0.28999999999999998</v>
      </c>
      <c r="H27" s="26"/>
    </row>
    <row r="28" spans="2:8" x14ac:dyDescent="0.2">
      <c r="B28" s="27" t="s">
        <v>289</v>
      </c>
      <c r="C28" s="23" t="s">
        <v>290</v>
      </c>
      <c r="D28" s="23" t="s">
        <v>141</v>
      </c>
      <c r="E28" s="28">
        <v>60000</v>
      </c>
      <c r="F28" s="25">
        <v>131.1</v>
      </c>
      <c r="G28" s="25">
        <v>0.28000000000000003</v>
      </c>
      <c r="H28" s="26"/>
    </row>
    <row r="29" spans="2:8" x14ac:dyDescent="0.2">
      <c r="B29" s="27" t="s">
        <v>93</v>
      </c>
      <c r="C29" s="23" t="s">
        <v>94</v>
      </c>
      <c r="D29" s="23" t="s">
        <v>95</v>
      </c>
      <c r="E29" s="28">
        <v>40000</v>
      </c>
      <c r="F29" s="25">
        <v>130.74</v>
      </c>
      <c r="G29" s="25">
        <v>0.28000000000000003</v>
      </c>
      <c r="H29" s="26"/>
    </row>
    <row r="30" spans="2:8" x14ac:dyDescent="0.2">
      <c r="B30" s="27" t="s">
        <v>161</v>
      </c>
      <c r="C30" s="23" t="s">
        <v>162</v>
      </c>
      <c r="D30" s="23" t="s">
        <v>141</v>
      </c>
      <c r="E30" s="28">
        <v>2700</v>
      </c>
      <c r="F30" s="25">
        <v>97.88</v>
      </c>
      <c r="G30" s="25">
        <v>0.21</v>
      </c>
      <c r="H30" s="26"/>
    </row>
    <row r="31" spans="2:8" x14ac:dyDescent="0.2">
      <c r="B31" s="27" t="s">
        <v>166</v>
      </c>
      <c r="C31" s="23" t="s">
        <v>167</v>
      </c>
      <c r="D31" s="23" t="s">
        <v>50</v>
      </c>
      <c r="E31" s="28">
        <v>5400</v>
      </c>
      <c r="F31" s="25">
        <v>84.13</v>
      </c>
      <c r="G31" s="25">
        <v>0.18</v>
      </c>
      <c r="H31" s="26"/>
    </row>
    <row r="32" spans="2:8" x14ac:dyDescent="0.2">
      <c r="B32" s="27" t="s">
        <v>337</v>
      </c>
      <c r="C32" s="23" t="s">
        <v>338</v>
      </c>
      <c r="D32" s="23" t="s">
        <v>58</v>
      </c>
      <c r="E32" s="28">
        <v>26301</v>
      </c>
      <c r="F32" s="25">
        <v>62.12</v>
      </c>
      <c r="G32" s="25">
        <v>0.13</v>
      </c>
      <c r="H32" s="26"/>
    </row>
    <row r="33" spans="2:10" x14ac:dyDescent="0.2">
      <c r="B33" s="27" t="s">
        <v>193</v>
      </c>
      <c r="C33" s="23" t="s">
        <v>194</v>
      </c>
      <c r="D33" s="23" t="s">
        <v>111</v>
      </c>
      <c r="E33" s="28">
        <v>3475</v>
      </c>
      <c r="F33" s="25">
        <v>32.26</v>
      </c>
      <c r="G33" s="25">
        <v>7.0000000000000007E-2</v>
      </c>
      <c r="H33" s="26"/>
    </row>
    <row r="34" spans="2:10" x14ac:dyDescent="0.2">
      <c r="B34" s="29" t="s">
        <v>116</v>
      </c>
      <c r="C34" s="30"/>
      <c r="D34" s="30"/>
      <c r="E34" s="31"/>
      <c r="F34" s="32">
        <f>SUM(F7:F33)</f>
        <v>9773.9000000000015</v>
      </c>
      <c r="G34" s="32">
        <f>SUM(G7:G33)</f>
        <v>20.81</v>
      </c>
      <c r="H34" s="33"/>
      <c r="I34" s="14"/>
      <c r="J34" s="14"/>
    </row>
    <row r="35" spans="2:10" x14ac:dyDescent="0.2">
      <c r="B35" s="37" t="s">
        <v>117</v>
      </c>
      <c r="C35" s="37"/>
      <c r="D35" s="37"/>
      <c r="E35" s="38"/>
      <c r="F35" s="39">
        <f>F34</f>
        <v>9773.9000000000015</v>
      </c>
      <c r="G35" s="39">
        <f>G34</f>
        <v>20.81</v>
      </c>
      <c r="H35" s="15"/>
      <c r="I35" s="14"/>
      <c r="J35" s="14"/>
    </row>
    <row r="36" spans="2:10" x14ac:dyDescent="0.2">
      <c r="B36" s="46" t="s">
        <v>359</v>
      </c>
      <c r="C36" s="41"/>
      <c r="D36" s="41"/>
      <c r="E36" s="42"/>
      <c r="F36" s="43"/>
      <c r="G36" s="43"/>
      <c r="H36" s="43"/>
    </row>
    <row r="37" spans="2:10" x14ac:dyDescent="0.2">
      <c r="B37" s="47" t="s">
        <v>31</v>
      </c>
      <c r="C37" s="23"/>
      <c r="D37" s="23"/>
      <c r="E37" s="24"/>
      <c r="F37" s="25"/>
      <c r="G37" s="25"/>
      <c r="H37" s="25"/>
    </row>
    <row r="38" spans="2:10" x14ac:dyDescent="0.2">
      <c r="B38" s="23" t="s">
        <v>398</v>
      </c>
      <c r="C38" s="23" t="s">
        <v>399</v>
      </c>
      <c r="D38" s="23" t="s">
        <v>400</v>
      </c>
      <c r="E38" s="28">
        <v>400</v>
      </c>
      <c r="F38" s="25">
        <v>3970.63</v>
      </c>
      <c r="G38" s="25">
        <v>8.4499999999999993</v>
      </c>
      <c r="H38" s="25">
        <v>3.55</v>
      </c>
    </row>
    <row r="39" spans="2:10" x14ac:dyDescent="0.2">
      <c r="B39" s="23" t="s">
        <v>754</v>
      </c>
      <c r="C39" s="23" t="s">
        <v>755</v>
      </c>
      <c r="D39" s="23" t="s">
        <v>365</v>
      </c>
      <c r="E39" s="28">
        <v>300</v>
      </c>
      <c r="F39" s="25">
        <v>3025.56</v>
      </c>
      <c r="G39" s="25">
        <v>6.44</v>
      </c>
      <c r="H39" s="25">
        <v>3.4</v>
      </c>
    </row>
    <row r="40" spans="2:10" x14ac:dyDescent="0.2">
      <c r="B40" s="23" t="s">
        <v>413</v>
      </c>
      <c r="C40" s="23" t="s">
        <v>414</v>
      </c>
      <c r="D40" s="23" t="s">
        <v>365</v>
      </c>
      <c r="E40" s="28">
        <v>250</v>
      </c>
      <c r="F40" s="25">
        <v>2525.4299999999998</v>
      </c>
      <c r="G40" s="25">
        <v>5.38</v>
      </c>
      <c r="H40" s="25">
        <v>3.54</v>
      </c>
    </row>
    <row r="41" spans="2:10" x14ac:dyDescent="0.2">
      <c r="B41" s="23" t="s">
        <v>401</v>
      </c>
      <c r="C41" s="23" t="s">
        <v>402</v>
      </c>
      <c r="D41" s="23" t="s">
        <v>362</v>
      </c>
      <c r="E41" s="28">
        <v>210</v>
      </c>
      <c r="F41" s="25">
        <v>2103.3200000000002</v>
      </c>
      <c r="G41" s="25">
        <v>4.4800000000000004</v>
      </c>
      <c r="H41" s="25">
        <v>3.54</v>
      </c>
    </row>
    <row r="42" spans="2:10" x14ac:dyDescent="0.2">
      <c r="B42" s="23" t="s">
        <v>756</v>
      </c>
      <c r="C42" s="23" t="s">
        <v>757</v>
      </c>
      <c r="D42" s="23" t="s">
        <v>365</v>
      </c>
      <c r="E42" s="28">
        <v>200</v>
      </c>
      <c r="F42" s="25">
        <v>2011.67</v>
      </c>
      <c r="G42" s="25">
        <v>4.28</v>
      </c>
      <c r="H42" s="25">
        <v>3.42</v>
      </c>
    </row>
    <row r="43" spans="2:10" x14ac:dyDescent="0.2">
      <c r="B43" s="23" t="s">
        <v>758</v>
      </c>
      <c r="C43" s="23" t="s">
        <v>759</v>
      </c>
      <c r="D43" s="23" t="s">
        <v>365</v>
      </c>
      <c r="E43" s="28">
        <v>150</v>
      </c>
      <c r="F43" s="25">
        <v>1509.05</v>
      </c>
      <c r="G43" s="25">
        <v>3.21</v>
      </c>
      <c r="H43" s="25">
        <v>3.72</v>
      </c>
    </row>
    <row r="44" spans="2:10" x14ac:dyDescent="0.2">
      <c r="B44" s="23" t="s">
        <v>760</v>
      </c>
      <c r="C44" s="23" t="s">
        <v>761</v>
      </c>
      <c r="D44" s="23" t="s">
        <v>365</v>
      </c>
      <c r="E44" s="28">
        <v>100</v>
      </c>
      <c r="F44" s="25">
        <v>1010.36</v>
      </c>
      <c r="G44" s="25">
        <v>2.15</v>
      </c>
      <c r="H44" s="25">
        <v>3.2</v>
      </c>
    </row>
    <row r="45" spans="2:10" x14ac:dyDescent="0.2">
      <c r="B45" s="23" t="s">
        <v>762</v>
      </c>
      <c r="C45" s="23" t="s">
        <v>763</v>
      </c>
      <c r="D45" s="23" t="s">
        <v>365</v>
      </c>
      <c r="E45" s="28">
        <v>40</v>
      </c>
      <c r="F45" s="25">
        <v>504.93</v>
      </c>
      <c r="G45" s="25">
        <v>1.07</v>
      </c>
      <c r="H45" s="25">
        <v>3.43</v>
      </c>
    </row>
    <row r="46" spans="2:10" x14ac:dyDescent="0.2">
      <c r="B46" s="23" t="s">
        <v>699</v>
      </c>
      <c r="C46" s="23" t="s">
        <v>700</v>
      </c>
      <c r="D46" s="23" t="s">
        <v>365</v>
      </c>
      <c r="E46" s="28">
        <v>50</v>
      </c>
      <c r="F46" s="25">
        <v>503.45</v>
      </c>
      <c r="G46" s="25">
        <v>1.07</v>
      </c>
      <c r="H46" s="25">
        <v>3.42</v>
      </c>
    </row>
    <row r="47" spans="2:10" x14ac:dyDescent="0.2">
      <c r="B47" s="23" t="s">
        <v>764</v>
      </c>
      <c r="C47" s="23" t="s">
        <v>765</v>
      </c>
      <c r="D47" s="23" t="s">
        <v>365</v>
      </c>
      <c r="E47" s="28">
        <v>50</v>
      </c>
      <c r="F47" s="25">
        <v>502.48</v>
      </c>
      <c r="G47" s="25">
        <v>1.07</v>
      </c>
      <c r="H47" s="25">
        <v>3.41</v>
      </c>
    </row>
    <row r="48" spans="2:10" x14ac:dyDescent="0.2">
      <c r="B48" s="30" t="s">
        <v>116</v>
      </c>
      <c r="C48" s="30"/>
      <c r="D48" s="30"/>
      <c r="E48" s="31"/>
      <c r="F48" s="32">
        <f>SUM(F37:F47)</f>
        <v>17666.88</v>
      </c>
      <c r="G48" s="32">
        <f>SUM(G37:G47)</f>
        <v>37.6</v>
      </c>
      <c r="H48" s="48"/>
      <c r="I48" s="14"/>
      <c r="J48" s="14"/>
    </row>
    <row r="49" spans="2:10" x14ac:dyDescent="0.2">
      <c r="B49" s="49" t="s">
        <v>117</v>
      </c>
      <c r="C49" s="49"/>
      <c r="D49" s="49"/>
      <c r="E49" s="50"/>
      <c r="F49" s="51">
        <f>F48</f>
        <v>17666.88</v>
      </c>
      <c r="G49" s="51">
        <f>G48</f>
        <v>37.6</v>
      </c>
      <c r="H49" s="51"/>
      <c r="I49" s="14"/>
      <c r="J49" s="14"/>
    </row>
    <row r="50" spans="2:10" x14ac:dyDescent="0.2">
      <c r="B50" s="47" t="s">
        <v>436</v>
      </c>
      <c r="C50" s="23"/>
      <c r="D50" s="23"/>
      <c r="E50" s="24"/>
      <c r="F50" s="25"/>
      <c r="G50" s="25"/>
      <c r="H50" s="25"/>
    </row>
    <row r="51" spans="2:10" x14ac:dyDescent="0.2">
      <c r="B51" s="23" t="s">
        <v>480</v>
      </c>
      <c r="C51" s="23" t="s">
        <v>481</v>
      </c>
      <c r="D51" s="23" t="s">
        <v>439</v>
      </c>
      <c r="E51" s="28">
        <v>1000000</v>
      </c>
      <c r="F51" s="25">
        <v>1006.82</v>
      </c>
      <c r="G51" s="25">
        <v>2.14</v>
      </c>
      <c r="H51" s="25">
        <v>3.25</v>
      </c>
    </row>
    <row r="52" spans="2:10" x14ac:dyDescent="0.2">
      <c r="B52" s="52" t="s">
        <v>766</v>
      </c>
      <c r="C52" s="52" t="s">
        <v>767</v>
      </c>
      <c r="D52" s="52" t="s">
        <v>439</v>
      </c>
      <c r="E52" s="53">
        <v>33000</v>
      </c>
      <c r="F52" s="54">
        <v>33.380000000000003</v>
      </c>
      <c r="G52" s="54">
        <v>7.0000000000000007E-2</v>
      </c>
      <c r="H52" s="54">
        <v>3.24</v>
      </c>
    </row>
    <row r="53" spans="2:10" x14ac:dyDescent="0.2">
      <c r="B53" s="55" t="s">
        <v>117</v>
      </c>
      <c r="C53" s="55"/>
      <c r="D53" s="55"/>
      <c r="E53" s="56"/>
      <c r="F53" s="57">
        <f>SUM(F51:F52)</f>
        <v>1040.2</v>
      </c>
      <c r="G53" s="57">
        <f>SUM(G51:G52)</f>
        <v>2.21</v>
      </c>
      <c r="H53" s="57"/>
      <c r="I53" s="14"/>
      <c r="J53" s="14"/>
    </row>
    <row r="54" spans="2:10" x14ac:dyDescent="0.2">
      <c r="B54" s="47" t="s">
        <v>118</v>
      </c>
      <c r="C54" s="23"/>
      <c r="D54" s="23"/>
      <c r="E54" s="24"/>
      <c r="F54" s="25"/>
      <c r="G54" s="25"/>
      <c r="H54" s="25"/>
    </row>
    <row r="55" spans="2:10" x14ac:dyDescent="0.2">
      <c r="B55" s="23" t="s">
        <v>118</v>
      </c>
      <c r="C55" s="23"/>
      <c r="D55" s="23"/>
      <c r="E55" s="24"/>
      <c r="F55" s="25">
        <v>17538.32</v>
      </c>
      <c r="G55" s="25">
        <v>37.33</v>
      </c>
      <c r="H55" s="25"/>
    </row>
    <row r="56" spans="2:10" x14ac:dyDescent="0.2">
      <c r="B56" s="30" t="s">
        <v>116</v>
      </c>
      <c r="C56" s="30"/>
      <c r="D56" s="30"/>
      <c r="E56" s="31"/>
      <c r="F56" s="32">
        <f>SUM(F54:F55)</f>
        <v>17538.32</v>
      </c>
      <c r="G56" s="32">
        <f>SUM(G54:G55)</f>
        <v>37.33</v>
      </c>
      <c r="H56" s="48"/>
      <c r="I56" s="14"/>
      <c r="J56" s="14"/>
    </row>
    <row r="57" spans="2:10" x14ac:dyDescent="0.2">
      <c r="B57" s="34" t="s">
        <v>117</v>
      </c>
      <c r="C57" s="34"/>
      <c r="D57" s="34"/>
      <c r="E57" s="35"/>
      <c r="F57" s="36">
        <f>F56</f>
        <v>17538.32</v>
      </c>
      <c r="G57" s="36">
        <f>G56</f>
        <v>37.33</v>
      </c>
      <c r="H57" s="36"/>
      <c r="I57" s="14"/>
      <c r="J57" s="14"/>
    </row>
    <row r="58" spans="2:10" x14ac:dyDescent="0.2">
      <c r="B58" s="44" t="s">
        <v>120</v>
      </c>
      <c r="C58" s="44"/>
      <c r="D58" s="44"/>
      <c r="E58" s="45"/>
      <c r="F58" s="16">
        <f>F59-(+F35+F49+F53+F57)</f>
        <v>958.20999999999913</v>
      </c>
      <c r="G58" s="16">
        <f>G59-(+G35+G49+G53+G57)</f>
        <v>2.0500000000000114</v>
      </c>
      <c r="H58" s="16"/>
      <c r="I58" s="14"/>
      <c r="J58" s="14"/>
    </row>
    <row r="59" spans="2:10" x14ac:dyDescent="0.2">
      <c r="B59" s="44" t="s">
        <v>119</v>
      </c>
      <c r="C59" s="44"/>
      <c r="D59" s="44"/>
      <c r="E59" s="45"/>
      <c r="F59" s="16">
        <v>46977.51</v>
      </c>
      <c r="G59" s="16">
        <v>100</v>
      </c>
      <c r="H59" s="16"/>
      <c r="I59" s="14"/>
      <c r="J59" s="14"/>
    </row>
    <row r="61" spans="2:10" x14ac:dyDescent="0.2">
      <c r="B61" s="14" t="s">
        <v>778</v>
      </c>
    </row>
    <row r="62" spans="2:10" x14ac:dyDescent="0.2">
      <c r="B62" s="14"/>
    </row>
  </sheetData>
  <mergeCells count="1">
    <mergeCell ref="B1:H1"/>
  </mergeCells>
  <pageMargins left="0.7" right="0.7" top="0.75" bottom="0.75" header="0.3" footer="0.3"/>
  <pageSetup paperSize="9" orientation="portrait" r:id="rId1"/>
  <headerFooter>
    <oddFooter>&amp;R&amp;1#&amp;"Calibri"&amp;10&amp;KFF0000|PUBLIC|</oddFooter>
    <evenFooter>&amp;LPUBLIC</evenFooter>
    <firstFooter>&amp;LPUBLIC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workbookViewId="0"/>
  </sheetViews>
  <sheetFormatPr defaultRowHeight="12" x14ac:dyDescent="0.2"/>
  <cols>
    <col min="1" max="1" width="9.140625" style="1"/>
    <col min="2" max="2" width="60.28515625" style="1" bestFit="1" customWidth="1"/>
    <col min="3" max="3" width="13.85546875" style="1" bestFit="1" customWidth="1"/>
    <col min="4" max="4" width="22.28515625" style="1" bestFit="1" customWidth="1"/>
    <col min="5" max="5" width="18.28515625" style="12" bestFit="1" customWidth="1"/>
    <col min="6" max="6" width="15.28515625" style="13" bestFit="1" customWidth="1"/>
    <col min="7" max="7" width="7.42578125" style="13" bestFit="1" customWidth="1"/>
    <col min="8" max="8" width="6.5703125" style="13" bestFit="1" customWidth="1"/>
    <col min="9" max="16384" width="9.140625" style="1"/>
  </cols>
  <sheetData>
    <row r="1" spans="2:8" ht="21" customHeight="1" x14ac:dyDescent="0.2">
      <c r="B1" s="86" t="s">
        <v>28</v>
      </c>
      <c r="C1" s="87"/>
      <c r="D1" s="87"/>
      <c r="E1" s="87"/>
      <c r="F1" s="87"/>
      <c r="G1" s="87"/>
      <c r="H1" s="87"/>
    </row>
    <row r="3" spans="2:8" ht="16.5" thickBot="1" x14ac:dyDescent="0.25">
      <c r="B3" s="2" t="s">
        <v>831</v>
      </c>
      <c r="C3" s="3"/>
      <c r="D3" s="4"/>
      <c r="E3" s="5"/>
      <c r="F3" s="6"/>
      <c r="G3" s="6"/>
    </row>
    <row r="4" spans="2:8" ht="24" x14ac:dyDescent="0.2">
      <c r="B4" s="7" t="s">
        <v>0</v>
      </c>
      <c r="C4" s="8" t="s">
        <v>1</v>
      </c>
      <c r="D4" s="8" t="s">
        <v>5</v>
      </c>
      <c r="E4" s="9" t="s">
        <v>2</v>
      </c>
      <c r="F4" s="10" t="s">
        <v>3</v>
      </c>
      <c r="G4" s="11" t="s">
        <v>4</v>
      </c>
      <c r="H4" s="11" t="s">
        <v>6</v>
      </c>
    </row>
    <row r="5" spans="2:8" x14ac:dyDescent="0.2">
      <c r="B5" s="58" t="s">
        <v>359</v>
      </c>
      <c r="C5" s="18"/>
      <c r="D5" s="18"/>
      <c r="E5" s="19"/>
      <c r="F5" s="20"/>
      <c r="G5" s="20"/>
      <c r="H5" s="20"/>
    </row>
    <row r="6" spans="2:8" x14ac:dyDescent="0.2">
      <c r="B6" s="47" t="s">
        <v>31</v>
      </c>
      <c r="C6" s="23"/>
      <c r="D6" s="23"/>
      <c r="E6" s="24"/>
      <c r="F6" s="25"/>
      <c r="G6" s="25"/>
      <c r="H6" s="25"/>
    </row>
    <row r="7" spans="2:8" x14ac:dyDescent="0.2">
      <c r="B7" s="23" t="s">
        <v>737</v>
      </c>
      <c r="C7" s="23" t="s">
        <v>738</v>
      </c>
      <c r="D7" s="23" t="s">
        <v>400</v>
      </c>
      <c r="E7" s="28">
        <v>30</v>
      </c>
      <c r="F7" s="25">
        <v>382.89</v>
      </c>
      <c r="G7" s="25">
        <v>10.24</v>
      </c>
      <c r="H7" s="25">
        <v>4.75</v>
      </c>
    </row>
    <row r="8" spans="2:8" x14ac:dyDescent="0.2">
      <c r="B8" s="23" t="s">
        <v>398</v>
      </c>
      <c r="C8" s="23" t="s">
        <v>399</v>
      </c>
      <c r="D8" s="23" t="s">
        <v>400</v>
      </c>
      <c r="E8" s="28">
        <v>38</v>
      </c>
      <c r="F8" s="25">
        <v>377.21</v>
      </c>
      <c r="G8" s="25">
        <v>10.09</v>
      </c>
      <c r="H8" s="25">
        <v>3.55</v>
      </c>
    </row>
    <row r="9" spans="2:8" x14ac:dyDescent="0.2">
      <c r="B9" s="23" t="s">
        <v>415</v>
      </c>
      <c r="C9" s="23" t="s">
        <v>416</v>
      </c>
      <c r="D9" s="23" t="s">
        <v>365</v>
      </c>
      <c r="E9" s="28">
        <v>31</v>
      </c>
      <c r="F9" s="25">
        <v>315.12</v>
      </c>
      <c r="G9" s="25">
        <v>8.43</v>
      </c>
      <c r="H9" s="25">
        <v>3.7</v>
      </c>
    </row>
    <row r="10" spans="2:8" x14ac:dyDescent="0.2">
      <c r="B10" s="23" t="s">
        <v>641</v>
      </c>
      <c r="C10" s="23" t="s">
        <v>642</v>
      </c>
      <c r="D10" s="23" t="s">
        <v>400</v>
      </c>
      <c r="E10" s="28">
        <v>30</v>
      </c>
      <c r="F10" s="25">
        <v>307.92</v>
      </c>
      <c r="G10" s="25">
        <v>8.24</v>
      </c>
      <c r="H10" s="25">
        <v>3.53</v>
      </c>
    </row>
    <row r="11" spans="2:8" x14ac:dyDescent="0.2">
      <c r="B11" s="23" t="s">
        <v>687</v>
      </c>
      <c r="C11" s="23" t="s">
        <v>688</v>
      </c>
      <c r="D11" s="23" t="s">
        <v>365</v>
      </c>
      <c r="E11" s="28">
        <v>30</v>
      </c>
      <c r="F11" s="25">
        <v>306.37</v>
      </c>
      <c r="G11" s="25">
        <v>8.19</v>
      </c>
      <c r="H11" s="25">
        <v>3.52</v>
      </c>
    </row>
    <row r="12" spans="2:8" x14ac:dyDescent="0.2">
      <c r="B12" s="23" t="s">
        <v>506</v>
      </c>
      <c r="C12" s="23" t="s">
        <v>507</v>
      </c>
      <c r="D12" s="23" t="s">
        <v>365</v>
      </c>
      <c r="E12" s="28">
        <v>30</v>
      </c>
      <c r="F12" s="25">
        <v>304.08999999999997</v>
      </c>
      <c r="G12" s="25">
        <v>8.1300000000000008</v>
      </c>
      <c r="H12" s="25">
        <v>3.61</v>
      </c>
    </row>
    <row r="13" spans="2:8" x14ac:dyDescent="0.2">
      <c r="B13" s="23" t="s">
        <v>631</v>
      </c>
      <c r="C13" s="23" t="s">
        <v>632</v>
      </c>
      <c r="D13" s="23" t="s">
        <v>365</v>
      </c>
      <c r="E13" s="28">
        <v>30</v>
      </c>
      <c r="F13" s="25">
        <v>303.39</v>
      </c>
      <c r="G13" s="25">
        <v>8.11</v>
      </c>
      <c r="H13" s="25">
        <v>3.98</v>
      </c>
    </row>
    <row r="14" spans="2:8" x14ac:dyDescent="0.2">
      <c r="B14" s="23" t="s">
        <v>401</v>
      </c>
      <c r="C14" s="23" t="s">
        <v>402</v>
      </c>
      <c r="D14" s="23" t="s">
        <v>362</v>
      </c>
      <c r="E14" s="28">
        <v>30</v>
      </c>
      <c r="F14" s="25">
        <v>300.47000000000003</v>
      </c>
      <c r="G14" s="25">
        <v>8.0399999999999991</v>
      </c>
      <c r="H14" s="25">
        <v>3.54</v>
      </c>
    </row>
    <row r="15" spans="2:8" x14ac:dyDescent="0.2">
      <c r="B15" s="23" t="s">
        <v>639</v>
      </c>
      <c r="C15" s="23" t="s">
        <v>640</v>
      </c>
      <c r="D15" s="23" t="s">
        <v>365</v>
      </c>
      <c r="E15" s="28">
        <v>23</v>
      </c>
      <c r="F15" s="25">
        <v>233.19</v>
      </c>
      <c r="G15" s="25">
        <v>6.24</v>
      </c>
      <c r="H15" s="25">
        <v>3.69</v>
      </c>
    </row>
    <row r="16" spans="2:8" x14ac:dyDescent="0.2">
      <c r="B16" s="23" t="s">
        <v>522</v>
      </c>
      <c r="C16" s="23" t="s">
        <v>523</v>
      </c>
      <c r="D16" s="23" t="s">
        <v>365</v>
      </c>
      <c r="E16" s="28">
        <v>7</v>
      </c>
      <c r="F16" s="25">
        <v>70.83</v>
      </c>
      <c r="G16" s="25">
        <v>1.89</v>
      </c>
      <c r="H16" s="25">
        <v>3.69</v>
      </c>
    </row>
    <row r="17" spans="2:10" x14ac:dyDescent="0.2">
      <c r="B17" s="30" t="s">
        <v>116</v>
      </c>
      <c r="C17" s="30"/>
      <c r="D17" s="30"/>
      <c r="E17" s="31"/>
      <c r="F17" s="32">
        <f>SUM(F6:F16)</f>
        <v>2901.48</v>
      </c>
      <c r="G17" s="32">
        <f>SUM(G6:G16)</f>
        <v>77.599999999999994</v>
      </c>
      <c r="H17" s="48"/>
      <c r="I17" s="14"/>
      <c r="J17" s="14"/>
    </row>
    <row r="18" spans="2:10" x14ac:dyDescent="0.2">
      <c r="B18" s="49" t="s">
        <v>117</v>
      </c>
      <c r="C18" s="49"/>
      <c r="D18" s="49"/>
      <c r="E18" s="50"/>
      <c r="F18" s="51">
        <f>F17</f>
        <v>2901.48</v>
      </c>
      <c r="G18" s="51">
        <f>G17</f>
        <v>77.599999999999994</v>
      </c>
      <c r="H18" s="51"/>
      <c r="I18" s="14"/>
      <c r="J18" s="14"/>
    </row>
    <row r="19" spans="2:10" x14ac:dyDescent="0.2">
      <c r="B19" s="47" t="s">
        <v>431</v>
      </c>
      <c r="C19" s="23"/>
      <c r="D19" s="23"/>
      <c r="E19" s="24"/>
      <c r="F19" s="25"/>
      <c r="G19" s="25"/>
      <c r="H19" s="25"/>
    </row>
    <row r="20" spans="2:10" x14ac:dyDescent="0.2">
      <c r="B20" s="47" t="s">
        <v>432</v>
      </c>
      <c r="C20" s="23"/>
      <c r="D20" s="23"/>
      <c r="E20" s="24"/>
      <c r="F20" s="25"/>
      <c r="G20" s="25"/>
      <c r="H20" s="25"/>
    </row>
    <row r="21" spans="2:10" x14ac:dyDescent="0.2">
      <c r="B21" s="23" t="s">
        <v>586</v>
      </c>
      <c r="C21" s="23" t="s">
        <v>587</v>
      </c>
      <c r="D21" s="23" t="s">
        <v>435</v>
      </c>
      <c r="E21" s="28">
        <v>250000</v>
      </c>
      <c r="F21" s="25">
        <v>245.93</v>
      </c>
      <c r="G21" s="25">
        <v>6.58</v>
      </c>
      <c r="H21" s="25">
        <v>3.45</v>
      </c>
    </row>
    <row r="22" spans="2:10" x14ac:dyDescent="0.2">
      <c r="B22" s="30" t="s">
        <v>116</v>
      </c>
      <c r="C22" s="30"/>
      <c r="D22" s="30"/>
      <c r="E22" s="31"/>
      <c r="F22" s="32">
        <f>SUM(F20:F21)</f>
        <v>245.93</v>
      </c>
      <c r="G22" s="32">
        <f>SUM(G20:G21)</f>
        <v>6.58</v>
      </c>
      <c r="H22" s="48"/>
      <c r="I22" s="14"/>
      <c r="J22" s="14"/>
    </row>
    <row r="23" spans="2:10" x14ac:dyDescent="0.2">
      <c r="B23" s="49" t="s">
        <v>117</v>
      </c>
      <c r="C23" s="49"/>
      <c r="D23" s="49"/>
      <c r="E23" s="50"/>
      <c r="F23" s="51">
        <f>+F22</f>
        <v>245.93</v>
      </c>
      <c r="G23" s="51">
        <f>+G22</f>
        <v>6.58</v>
      </c>
      <c r="H23" s="51"/>
      <c r="I23" s="14"/>
      <c r="J23" s="14"/>
    </row>
    <row r="24" spans="2:10" x14ac:dyDescent="0.2">
      <c r="B24" s="47" t="s">
        <v>436</v>
      </c>
      <c r="C24" s="23"/>
      <c r="D24" s="23"/>
      <c r="E24" s="24"/>
      <c r="F24" s="25"/>
      <c r="G24" s="25"/>
      <c r="H24" s="25"/>
    </row>
    <row r="25" spans="2:10" x14ac:dyDescent="0.2">
      <c r="B25" s="23" t="s">
        <v>768</v>
      </c>
      <c r="C25" s="23" t="s">
        <v>769</v>
      </c>
      <c r="D25" s="23" t="s">
        <v>439</v>
      </c>
      <c r="E25" s="28">
        <v>300000</v>
      </c>
      <c r="F25" s="25">
        <v>307.08999999999997</v>
      </c>
      <c r="G25" s="25">
        <v>8.2100000000000009</v>
      </c>
      <c r="H25" s="25">
        <v>3.56</v>
      </c>
    </row>
    <row r="26" spans="2:10" x14ac:dyDescent="0.2">
      <c r="B26" s="52" t="s">
        <v>770</v>
      </c>
      <c r="C26" s="52" t="s">
        <v>771</v>
      </c>
      <c r="D26" s="52" t="s">
        <v>439</v>
      </c>
      <c r="E26" s="53">
        <v>33300</v>
      </c>
      <c r="F26" s="54">
        <v>34.020000000000003</v>
      </c>
      <c r="G26" s="54">
        <v>0.91</v>
      </c>
      <c r="H26" s="54">
        <v>3.58</v>
      </c>
    </row>
    <row r="27" spans="2:10" x14ac:dyDescent="0.2">
      <c r="B27" s="55" t="s">
        <v>117</v>
      </c>
      <c r="C27" s="55"/>
      <c r="D27" s="55"/>
      <c r="E27" s="56"/>
      <c r="F27" s="57">
        <f>SUM(F25:F26)</f>
        <v>341.10999999999996</v>
      </c>
      <c r="G27" s="57">
        <f>SUM(G25:G26)</f>
        <v>9.120000000000001</v>
      </c>
      <c r="H27" s="57"/>
      <c r="I27" s="14"/>
      <c r="J27" s="14"/>
    </row>
    <row r="28" spans="2:10" x14ac:dyDescent="0.2">
      <c r="B28" s="47" t="s">
        <v>118</v>
      </c>
      <c r="C28" s="23"/>
      <c r="D28" s="23"/>
      <c r="E28" s="24"/>
      <c r="F28" s="25"/>
      <c r="G28" s="25"/>
      <c r="H28" s="25"/>
    </row>
    <row r="29" spans="2:10" x14ac:dyDescent="0.2">
      <c r="B29" s="23" t="s">
        <v>118</v>
      </c>
      <c r="C29" s="23"/>
      <c r="D29" s="23"/>
      <c r="E29" s="24"/>
      <c r="F29" s="25">
        <v>76.959999999999994</v>
      </c>
      <c r="G29" s="25">
        <v>2.06</v>
      </c>
      <c r="H29" s="25"/>
    </row>
    <row r="30" spans="2:10" x14ac:dyDescent="0.2">
      <c r="B30" s="30" t="s">
        <v>116</v>
      </c>
      <c r="C30" s="30"/>
      <c r="D30" s="30"/>
      <c r="E30" s="31"/>
      <c r="F30" s="32">
        <f>SUM(F28:F29)</f>
        <v>76.959999999999994</v>
      </c>
      <c r="G30" s="32">
        <f>SUM(G28:G29)</f>
        <v>2.06</v>
      </c>
      <c r="H30" s="48"/>
      <c r="I30" s="14"/>
      <c r="J30" s="14"/>
    </row>
    <row r="31" spans="2:10" x14ac:dyDescent="0.2">
      <c r="B31" s="34" t="s">
        <v>117</v>
      </c>
      <c r="C31" s="34"/>
      <c r="D31" s="34"/>
      <c r="E31" s="35"/>
      <c r="F31" s="36">
        <f>F30</f>
        <v>76.959999999999994</v>
      </c>
      <c r="G31" s="36">
        <f>G30</f>
        <v>2.06</v>
      </c>
      <c r="H31" s="36"/>
      <c r="I31" s="14"/>
      <c r="J31" s="14"/>
    </row>
    <row r="32" spans="2:10" x14ac:dyDescent="0.2">
      <c r="B32" s="44" t="s">
        <v>120</v>
      </c>
      <c r="C32" s="44"/>
      <c r="D32" s="44"/>
      <c r="E32" s="45"/>
      <c r="F32" s="16">
        <f>F33-(+F18+F23+F27+F31)</f>
        <v>173.53999999999996</v>
      </c>
      <c r="G32" s="16">
        <f>G33-(+G18+G23+G27+G31)</f>
        <v>4.6400000000000006</v>
      </c>
      <c r="H32" s="16"/>
      <c r="I32" s="14"/>
      <c r="J32" s="14"/>
    </row>
    <row r="33" spans="2:10" x14ac:dyDescent="0.2">
      <c r="B33" s="44" t="s">
        <v>119</v>
      </c>
      <c r="C33" s="44"/>
      <c r="D33" s="44"/>
      <c r="E33" s="45"/>
      <c r="F33" s="16">
        <v>3739.02</v>
      </c>
      <c r="G33" s="16">
        <v>100</v>
      </c>
      <c r="H33" s="16"/>
      <c r="I33" s="14"/>
      <c r="J33" s="14"/>
    </row>
    <row r="35" spans="2:10" x14ac:dyDescent="0.2">
      <c r="B35" s="14" t="s">
        <v>778</v>
      </c>
    </row>
    <row r="36" spans="2:10" x14ac:dyDescent="0.2">
      <c r="B36" s="14"/>
    </row>
  </sheetData>
  <mergeCells count="1">
    <mergeCell ref="B1:H1"/>
  </mergeCells>
  <pageMargins left="0.7" right="0.7" top="0.75" bottom="0.75" header="0.3" footer="0.3"/>
  <pageSetup paperSize="9" orientation="portrait" r:id="rId1"/>
  <headerFooter>
    <oddFooter>&amp;R&amp;1#&amp;"Calibri"&amp;10&amp;KFF0000|PUBLIC|</oddFooter>
    <evenFooter>&amp;LPUBLIC</evenFooter>
    <firstFooter>&amp;LPUBLIC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9"/>
  <sheetViews>
    <sheetView workbookViewId="0"/>
  </sheetViews>
  <sheetFormatPr defaultRowHeight="12" x14ac:dyDescent="0.2"/>
  <cols>
    <col min="1" max="1" width="9.140625" style="1"/>
    <col min="2" max="2" width="60.28515625" style="1" bestFit="1" customWidth="1"/>
    <col min="3" max="3" width="13.5703125" style="1" bestFit="1" customWidth="1"/>
    <col min="4" max="4" width="22.28515625" style="1" customWidth="1"/>
    <col min="5" max="5" width="18.28515625" style="12" bestFit="1" customWidth="1"/>
    <col min="6" max="6" width="15.28515625" style="13" bestFit="1" customWidth="1"/>
    <col min="7" max="7" width="7.42578125" style="13" bestFit="1" customWidth="1"/>
    <col min="8" max="8" width="6.5703125" style="13" bestFit="1" customWidth="1"/>
    <col min="9" max="16384" width="9.140625" style="1"/>
  </cols>
  <sheetData>
    <row r="1" spans="2:8" ht="21" customHeight="1" x14ac:dyDescent="0.2">
      <c r="B1" s="86" t="s">
        <v>29</v>
      </c>
      <c r="C1" s="87"/>
      <c r="D1" s="87"/>
      <c r="E1" s="87"/>
      <c r="F1" s="87"/>
      <c r="G1" s="87"/>
      <c r="H1" s="87"/>
    </row>
    <row r="3" spans="2:8" ht="16.5" thickBot="1" x14ac:dyDescent="0.25">
      <c r="B3" s="2" t="s">
        <v>831</v>
      </c>
      <c r="C3" s="3"/>
      <c r="D3" s="4"/>
      <c r="E3" s="5"/>
      <c r="F3" s="6"/>
      <c r="G3" s="6"/>
    </row>
    <row r="4" spans="2:8" ht="24" x14ac:dyDescent="0.2">
      <c r="B4" s="7" t="s">
        <v>0</v>
      </c>
      <c r="C4" s="8" t="s">
        <v>1</v>
      </c>
      <c r="D4" s="8" t="s">
        <v>5</v>
      </c>
      <c r="E4" s="9" t="s">
        <v>2</v>
      </c>
      <c r="F4" s="10" t="s">
        <v>3</v>
      </c>
      <c r="G4" s="11" t="s">
        <v>4</v>
      </c>
      <c r="H4" s="11" t="s">
        <v>6</v>
      </c>
    </row>
    <row r="5" spans="2:8" x14ac:dyDescent="0.2">
      <c r="B5" s="17" t="s">
        <v>30</v>
      </c>
      <c r="C5" s="18"/>
      <c r="D5" s="18"/>
      <c r="E5" s="19"/>
      <c r="F5" s="20"/>
      <c r="G5" s="20"/>
      <c r="H5" s="21"/>
    </row>
    <row r="6" spans="2:8" x14ac:dyDescent="0.2">
      <c r="B6" s="22" t="s">
        <v>31</v>
      </c>
      <c r="C6" s="23"/>
      <c r="D6" s="23"/>
      <c r="E6" s="24"/>
      <c r="F6" s="25"/>
      <c r="G6" s="25"/>
      <c r="H6" s="26"/>
    </row>
    <row r="7" spans="2:8" x14ac:dyDescent="0.2">
      <c r="B7" s="27" t="s">
        <v>121</v>
      </c>
      <c r="C7" s="23" t="s">
        <v>122</v>
      </c>
      <c r="D7" s="23" t="s">
        <v>37</v>
      </c>
      <c r="E7" s="28">
        <v>21240</v>
      </c>
      <c r="F7" s="25">
        <v>317.25</v>
      </c>
      <c r="G7" s="25">
        <v>1.52</v>
      </c>
      <c r="H7" s="26"/>
    </row>
    <row r="8" spans="2:8" x14ac:dyDescent="0.2">
      <c r="B8" s="27" t="s">
        <v>123</v>
      </c>
      <c r="C8" s="23" t="s">
        <v>124</v>
      </c>
      <c r="D8" s="23" t="s">
        <v>125</v>
      </c>
      <c r="E8" s="28">
        <v>23000</v>
      </c>
      <c r="F8" s="25">
        <v>314.64999999999998</v>
      </c>
      <c r="G8" s="25">
        <v>1.51</v>
      </c>
      <c r="H8" s="26"/>
    </row>
    <row r="9" spans="2:8" x14ac:dyDescent="0.2">
      <c r="B9" s="27" t="s">
        <v>38</v>
      </c>
      <c r="C9" s="23" t="s">
        <v>39</v>
      </c>
      <c r="D9" s="23" t="s">
        <v>37</v>
      </c>
      <c r="E9" s="28">
        <v>53500</v>
      </c>
      <c r="F9" s="25">
        <v>311.42</v>
      </c>
      <c r="G9" s="25">
        <v>1.5</v>
      </c>
      <c r="H9" s="26"/>
    </row>
    <row r="10" spans="2:8" x14ac:dyDescent="0.2">
      <c r="B10" s="27" t="s">
        <v>128</v>
      </c>
      <c r="C10" s="23" t="s">
        <v>129</v>
      </c>
      <c r="D10" s="23" t="s">
        <v>130</v>
      </c>
      <c r="E10" s="28">
        <v>13500</v>
      </c>
      <c r="F10" s="25">
        <v>270.42</v>
      </c>
      <c r="G10" s="25">
        <v>1.3</v>
      </c>
      <c r="H10" s="26"/>
    </row>
    <row r="11" spans="2:8" x14ac:dyDescent="0.2">
      <c r="B11" s="27" t="s">
        <v>126</v>
      </c>
      <c r="C11" s="23" t="s">
        <v>127</v>
      </c>
      <c r="D11" s="23" t="s">
        <v>125</v>
      </c>
      <c r="E11" s="28">
        <v>4928</v>
      </c>
      <c r="F11" s="25">
        <v>156.6</v>
      </c>
      <c r="G11" s="25">
        <v>0.75</v>
      </c>
      <c r="H11" s="26"/>
    </row>
    <row r="12" spans="2:8" x14ac:dyDescent="0.2">
      <c r="B12" s="27" t="s">
        <v>133</v>
      </c>
      <c r="C12" s="23" t="s">
        <v>134</v>
      </c>
      <c r="D12" s="23" t="s">
        <v>37</v>
      </c>
      <c r="E12" s="28">
        <v>22330</v>
      </c>
      <c r="F12" s="25">
        <v>155.74</v>
      </c>
      <c r="G12" s="25">
        <v>0.75</v>
      </c>
      <c r="H12" s="26"/>
    </row>
    <row r="13" spans="2:8" x14ac:dyDescent="0.2">
      <c r="B13" s="27" t="s">
        <v>293</v>
      </c>
      <c r="C13" s="23" t="s">
        <v>294</v>
      </c>
      <c r="D13" s="23" t="s">
        <v>185</v>
      </c>
      <c r="E13" s="28">
        <v>9330</v>
      </c>
      <c r="F13" s="25">
        <v>154.55000000000001</v>
      </c>
      <c r="G13" s="25">
        <v>0.74</v>
      </c>
      <c r="H13" s="26"/>
    </row>
    <row r="14" spans="2:8" x14ac:dyDescent="0.2">
      <c r="B14" s="27" t="s">
        <v>139</v>
      </c>
      <c r="C14" s="23" t="s">
        <v>140</v>
      </c>
      <c r="D14" s="23" t="s">
        <v>141</v>
      </c>
      <c r="E14" s="28">
        <v>5730</v>
      </c>
      <c r="F14" s="25">
        <v>139.32</v>
      </c>
      <c r="G14" s="25">
        <v>0.67</v>
      </c>
      <c r="H14" s="26"/>
    </row>
    <row r="15" spans="2:8" x14ac:dyDescent="0.2">
      <c r="B15" s="27" t="s">
        <v>142</v>
      </c>
      <c r="C15" s="23" t="s">
        <v>143</v>
      </c>
      <c r="D15" s="23" t="s">
        <v>144</v>
      </c>
      <c r="E15" s="28">
        <v>14000</v>
      </c>
      <c r="F15" s="25">
        <v>111.34</v>
      </c>
      <c r="G15" s="25">
        <v>0.53</v>
      </c>
      <c r="H15" s="26"/>
    </row>
    <row r="16" spans="2:8" x14ac:dyDescent="0.2">
      <c r="B16" s="27" t="s">
        <v>135</v>
      </c>
      <c r="C16" s="23" t="s">
        <v>136</v>
      </c>
      <c r="D16" s="23" t="s">
        <v>111</v>
      </c>
      <c r="E16" s="28">
        <v>4400</v>
      </c>
      <c r="F16" s="25">
        <v>109.92</v>
      </c>
      <c r="G16" s="25">
        <v>0.53</v>
      </c>
      <c r="H16" s="26"/>
    </row>
    <row r="17" spans="2:8" x14ac:dyDescent="0.2">
      <c r="B17" s="27" t="s">
        <v>188</v>
      </c>
      <c r="C17" s="23" t="s">
        <v>189</v>
      </c>
      <c r="D17" s="23" t="s">
        <v>141</v>
      </c>
      <c r="E17" s="28">
        <v>15000</v>
      </c>
      <c r="F17" s="25">
        <v>95.84</v>
      </c>
      <c r="G17" s="25">
        <v>0.46</v>
      </c>
      <c r="H17" s="26"/>
    </row>
    <row r="18" spans="2:8" x14ac:dyDescent="0.2">
      <c r="B18" s="27" t="s">
        <v>48</v>
      </c>
      <c r="C18" s="23" t="s">
        <v>49</v>
      </c>
      <c r="D18" s="23" t="s">
        <v>50</v>
      </c>
      <c r="E18" s="28">
        <v>9400</v>
      </c>
      <c r="F18" s="25">
        <v>94.18</v>
      </c>
      <c r="G18" s="25">
        <v>0.45</v>
      </c>
      <c r="H18" s="26"/>
    </row>
    <row r="19" spans="2:8" x14ac:dyDescent="0.2">
      <c r="B19" s="27" t="s">
        <v>32</v>
      </c>
      <c r="C19" s="23" t="s">
        <v>33</v>
      </c>
      <c r="D19" s="23" t="s">
        <v>34</v>
      </c>
      <c r="E19" s="28">
        <v>6370</v>
      </c>
      <c r="F19" s="25">
        <v>90.38</v>
      </c>
      <c r="G19" s="25">
        <v>0.43</v>
      </c>
      <c r="H19" s="26"/>
    </row>
    <row r="20" spans="2:8" x14ac:dyDescent="0.2">
      <c r="B20" s="27" t="s">
        <v>62</v>
      </c>
      <c r="C20" s="23" t="s">
        <v>63</v>
      </c>
      <c r="D20" s="23" t="s">
        <v>64</v>
      </c>
      <c r="E20" s="28">
        <v>300</v>
      </c>
      <c r="F20" s="25">
        <v>88.4</v>
      </c>
      <c r="G20" s="25">
        <v>0.42</v>
      </c>
      <c r="H20" s="26"/>
    </row>
    <row r="21" spans="2:8" x14ac:dyDescent="0.2">
      <c r="B21" s="27" t="s">
        <v>40</v>
      </c>
      <c r="C21" s="23" t="s">
        <v>41</v>
      </c>
      <c r="D21" s="23" t="s">
        <v>42</v>
      </c>
      <c r="E21" s="28">
        <v>40660</v>
      </c>
      <c r="F21" s="25">
        <v>86.77</v>
      </c>
      <c r="G21" s="25">
        <v>0.42</v>
      </c>
      <c r="H21" s="26"/>
    </row>
    <row r="22" spans="2:8" x14ac:dyDescent="0.2">
      <c r="B22" s="27" t="s">
        <v>772</v>
      </c>
      <c r="C22" s="23" t="s">
        <v>773</v>
      </c>
      <c r="D22" s="23" t="s">
        <v>149</v>
      </c>
      <c r="E22" s="28">
        <v>3000</v>
      </c>
      <c r="F22" s="25">
        <v>83.09</v>
      </c>
      <c r="G22" s="25">
        <v>0.4</v>
      </c>
      <c r="H22" s="26"/>
    </row>
    <row r="23" spans="2:8" x14ac:dyDescent="0.2">
      <c r="B23" s="27" t="s">
        <v>73</v>
      </c>
      <c r="C23" s="23" t="s">
        <v>74</v>
      </c>
      <c r="D23" s="23" t="s">
        <v>75</v>
      </c>
      <c r="E23" s="28">
        <v>15000</v>
      </c>
      <c r="F23" s="25">
        <v>82.42</v>
      </c>
      <c r="G23" s="25">
        <v>0.4</v>
      </c>
      <c r="H23" s="26"/>
    </row>
    <row r="24" spans="2:8" x14ac:dyDescent="0.2">
      <c r="B24" s="27" t="s">
        <v>46</v>
      </c>
      <c r="C24" s="23" t="s">
        <v>47</v>
      </c>
      <c r="D24" s="23" t="s">
        <v>45</v>
      </c>
      <c r="E24" s="28">
        <v>165</v>
      </c>
      <c r="F24" s="25">
        <v>78.34</v>
      </c>
      <c r="G24" s="25">
        <v>0.38</v>
      </c>
      <c r="H24" s="26"/>
    </row>
    <row r="25" spans="2:8" x14ac:dyDescent="0.2">
      <c r="B25" s="27" t="s">
        <v>263</v>
      </c>
      <c r="C25" s="23" t="s">
        <v>264</v>
      </c>
      <c r="D25" s="23" t="s">
        <v>141</v>
      </c>
      <c r="E25" s="28">
        <v>12500</v>
      </c>
      <c r="F25" s="25">
        <v>75.13</v>
      </c>
      <c r="G25" s="25">
        <v>0.36</v>
      </c>
      <c r="H25" s="26"/>
    </row>
    <row r="26" spans="2:8" x14ac:dyDescent="0.2">
      <c r="B26" s="27" t="s">
        <v>287</v>
      </c>
      <c r="C26" s="23" t="s">
        <v>288</v>
      </c>
      <c r="D26" s="23" t="s">
        <v>165</v>
      </c>
      <c r="E26" s="28">
        <v>5000</v>
      </c>
      <c r="F26" s="25">
        <v>71.66</v>
      </c>
      <c r="G26" s="25">
        <v>0.34</v>
      </c>
      <c r="H26" s="26"/>
    </row>
    <row r="27" spans="2:8" x14ac:dyDescent="0.2">
      <c r="B27" s="27" t="s">
        <v>176</v>
      </c>
      <c r="C27" s="23" t="s">
        <v>177</v>
      </c>
      <c r="D27" s="23" t="s">
        <v>37</v>
      </c>
      <c r="E27" s="28">
        <v>4000</v>
      </c>
      <c r="F27" s="25">
        <v>70.12</v>
      </c>
      <c r="G27" s="25">
        <v>0.34</v>
      </c>
      <c r="H27" s="26"/>
    </row>
    <row r="28" spans="2:8" x14ac:dyDescent="0.2">
      <c r="B28" s="27" t="s">
        <v>131</v>
      </c>
      <c r="C28" s="23" t="s">
        <v>132</v>
      </c>
      <c r="D28" s="23" t="s">
        <v>111</v>
      </c>
      <c r="E28" s="28">
        <v>1250</v>
      </c>
      <c r="F28" s="25">
        <v>64.37</v>
      </c>
      <c r="G28" s="25">
        <v>0.31</v>
      </c>
      <c r="H28" s="26"/>
    </row>
    <row r="29" spans="2:8" x14ac:dyDescent="0.2">
      <c r="B29" s="27" t="s">
        <v>69</v>
      </c>
      <c r="C29" s="23" t="s">
        <v>70</v>
      </c>
      <c r="D29" s="23" t="s">
        <v>64</v>
      </c>
      <c r="E29" s="28">
        <v>900</v>
      </c>
      <c r="F29" s="25">
        <v>60.64</v>
      </c>
      <c r="G29" s="25">
        <v>0.28999999999999998</v>
      </c>
      <c r="H29" s="26"/>
    </row>
    <row r="30" spans="2:8" x14ac:dyDescent="0.2">
      <c r="B30" s="27" t="s">
        <v>180</v>
      </c>
      <c r="C30" s="23" t="s">
        <v>181</v>
      </c>
      <c r="D30" s="23" t="s">
        <v>182</v>
      </c>
      <c r="E30" s="28">
        <v>10700</v>
      </c>
      <c r="F30" s="25">
        <v>55.35</v>
      </c>
      <c r="G30" s="25">
        <v>0.27</v>
      </c>
      <c r="H30" s="26"/>
    </row>
    <row r="31" spans="2:8" x14ac:dyDescent="0.2">
      <c r="B31" s="27" t="s">
        <v>101</v>
      </c>
      <c r="C31" s="23" t="s">
        <v>102</v>
      </c>
      <c r="D31" s="23" t="s">
        <v>75</v>
      </c>
      <c r="E31" s="28">
        <v>10000</v>
      </c>
      <c r="F31" s="25">
        <v>51.24</v>
      </c>
      <c r="G31" s="25">
        <v>0.25</v>
      </c>
      <c r="H31" s="26"/>
    </row>
    <row r="32" spans="2:8" x14ac:dyDescent="0.2">
      <c r="B32" s="27" t="s">
        <v>199</v>
      </c>
      <c r="C32" s="23" t="s">
        <v>200</v>
      </c>
      <c r="D32" s="23" t="s">
        <v>58</v>
      </c>
      <c r="E32" s="28">
        <v>8000</v>
      </c>
      <c r="F32" s="25">
        <v>47.68</v>
      </c>
      <c r="G32" s="25">
        <v>0.23</v>
      </c>
      <c r="H32" s="26"/>
    </row>
    <row r="33" spans="2:10" x14ac:dyDescent="0.2">
      <c r="B33" s="27" t="s">
        <v>145</v>
      </c>
      <c r="C33" s="23" t="s">
        <v>146</v>
      </c>
      <c r="D33" s="23" t="s">
        <v>141</v>
      </c>
      <c r="E33" s="28">
        <v>1870</v>
      </c>
      <c r="F33" s="25">
        <v>47.45</v>
      </c>
      <c r="G33" s="25">
        <v>0.23</v>
      </c>
      <c r="H33" s="26"/>
    </row>
    <row r="34" spans="2:10" x14ac:dyDescent="0.2">
      <c r="B34" s="27" t="s">
        <v>241</v>
      </c>
      <c r="C34" s="23" t="s">
        <v>242</v>
      </c>
      <c r="D34" s="23" t="s">
        <v>125</v>
      </c>
      <c r="E34" s="28">
        <v>2400</v>
      </c>
      <c r="F34" s="25">
        <v>46.13</v>
      </c>
      <c r="G34" s="25">
        <v>0.22</v>
      </c>
      <c r="H34" s="26"/>
    </row>
    <row r="35" spans="2:10" x14ac:dyDescent="0.2">
      <c r="B35" s="27" t="s">
        <v>56</v>
      </c>
      <c r="C35" s="23" t="s">
        <v>57</v>
      </c>
      <c r="D35" s="23" t="s">
        <v>58</v>
      </c>
      <c r="E35" s="28">
        <v>800</v>
      </c>
      <c r="F35" s="25">
        <v>43.54</v>
      </c>
      <c r="G35" s="25">
        <v>0.21</v>
      </c>
      <c r="H35" s="26"/>
    </row>
    <row r="36" spans="2:10" x14ac:dyDescent="0.2">
      <c r="B36" s="27" t="s">
        <v>309</v>
      </c>
      <c r="C36" s="23" t="s">
        <v>310</v>
      </c>
      <c r="D36" s="23" t="s">
        <v>170</v>
      </c>
      <c r="E36" s="28">
        <v>1500</v>
      </c>
      <c r="F36" s="25">
        <v>41.78</v>
      </c>
      <c r="G36" s="25">
        <v>0.2</v>
      </c>
      <c r="H36" s="26"/>
    </row>
    <row r="37" spans="2:10" x14ac:dyDescent="0.2">
      <c r="B37" s="27" t="s">
        <v>289</v>
      </c>
      <c r="C37" s="23" t="s">
        <v>290</v>
      </c>
      <c r="D37" s="23" t="s">
        <v>141</v>
      </c>
      <c r="E37" s="28">
        <v>18000</v>
      </c>
      <c r="F37" s="25">
        <v>39.33</v>
      </c>
      <c r="G37" s="25">
        <v>0.19</v>
      </c>
      <c r="H37" s="26"/>
    </row>
    <row r="38" spans="2:10" x14ac:dyDescent="0.2">
      <c r="B38" s="27" t="s">
        <v>235</v>
      </c>
      <c r="C38" s="23" t="s">
        <v>236</v>
      </c>
      <c r="D38" s="23" t="s">
        <v>149</v>
      </c>
      <c r="E38" s="28">
        <v>800</v>
      </c>
      <c r="F38" s="25">
        <v>36.130000000000003</v>
      </c>
      <c r="G38" s="25">
        <v>0.17</v>
      </c>
      <c r="H38" s="26"/>
    </row>
    <row r="39" spans="2:10" x14ac:dyDescent="0.2">
      <c r="B39" s="27" t="s">
        <v>152</v>
      </c>
      <c r="C39" s="23" t="s">
        <v>153</v>
      </c>
      <c r="D39" s="23" t="s">
        <v>144</v>
      </c>
      <c r="E39" s="28">
        <v>500</v>
      </c>
      <c r="F39" s="25">
        <v>34.299999999999997</v>
      </c>
      <c r="G39" s="25">
        <v>0.16</v>
      </c>
      <c r="H39" s="26"/>
    </row>
    <row r="40" spans="2:10" x14ac:dyDescent="0.2">
      <c r="B40" s="27" t="s">
        <v>166</v>
      </c>
      <c r="C40" s="23" t="s">
        <v>167</v>
      </c>
      <c r="D40" s="23" t="s">
        <v>50</v>
      </c>
      <c r="E40" s="28">
        <v>1800</v>
      </c>
      <c r="F40" s="25">
        <v>28.04</v>
      </c>
      <c r="G40" s="25">
        <v>0.13</v>
      </c>
      <c r="H40" s="26"/>
    </row>
    <row r="41" spans="2:10" x14ac:dyDescent="0.2">
      <c r="B41" s="27" t="s">
        <v>161</v>
      </c>
      <c r="C41" s="23" t="s">
        <v>162</v>
      </c>
      <c r="D41" s="23" t="s">
        <v>141</v>
      </c>
      <c r="E41" s="28">
        <v>620</v>
      </c>
      <c r="F41" s="25">
        <v>22.48</v>
      </c>
      <c r="G41" s="25">
        <v>0.11</v>
      </c>
      <c r="H41" s="26"/>
    </row>
    <row r="42" spans="2:10" x14ac:dyDescent="0.2">
      <c r="B42" s="27" t="s">
        <v>168</v>
      </c>
      <c r="C42" s="23" t="s">
        <v>169</v>
      </c>
      <c r="D42" s="23" t="s">
        <v>170</v>
      </c>
      <c r="E42" s="28">
        <v>700</v>
      </c>
      <c r="F42" s="25">
        <v>20.010000000000002</v>
      </c>
      <c r="G42" s="25">
        <v>0.1</v>
      </c>
      <c r="H42" s="26"/>
    </row>
    <row r="43" spans="2:10" x14ac:dyDescent="0.2">
      <c r="B43" s="27" t="s">
        <v>193</v>
      </c>
      <c r="C43" s="23" t="s">
        <v>194</v>
      </c>
      <c r="D43" s="23" t="s">
        <v>111</v>
      </c>
      <c r="E43" s="28">
        <v>1121</v>
      </c>
      <c r="F43" s="25">
        <v>10.41</v>
      </c>
      <c r="G43" s="25">
        <v>0.05</v>
      </c>
      <c r="H43" s="26"/>
    </row>
    <row r="44" spans="2:10" x14ac:dyDescent="0.2">
      <c r="B44" s="29" t="s">
        <v>116</v>
      </c>
      <c r="C44" s="30"/>
      <c r="D44" s="30"/>
      <c r="E44" s="31"/>
      <c r="F44" s="32">
        <f>SUM(F7:F43)</f>
        <v>3606.4199999999996</v>
      </c>
      <c r="G44" s="32">
        <f>SUM(G7:G43)</f>
        <v>17.320000000000004</v>
      </c>
      <c r="H44" s="33"/>
      <c r="I44" s="14"/>
      <c r="J44" s="14"/>
    </row>
    <row r="45" spans="2:10" x14ac:dyDescent="0.2">
      <c r="B45" s="37" t="s">
        <v>117</v>
      </c>
      <c r="C45" s="37"/>
      <c r="D45" s="37"/>
      <c r="E45" s="38"/>
      <c r="F45" s="39">
        <f>F44</f>
        <v>3606.4199999999996</v>
      </c>
      <c r="G45" s="39">
        <f>G44</f>
        <v>17.320000000000004</v>
      </c>
      <c r="H45" s="15"/>
      <c r="I45" s="14"/>
      <c r="J45" s="14"/>
    </row>
    <row r="46" spans="2:10" x14ac:dyDescent="0.2">
      <c r="B46" s="46" t="s">
        <v>359</v>
      </c>
      <c r="C46" s="41"/>
      <c r="D46" s="41"/>
      <c r="E46" s="42"/>
      <c r="F46" s="43"/>
      <c r="G46" s="43"/>
      <c r="H46" s="43"/>
    </row>
    <row r="47" spans="2:10" x14ac:dyDescent="0.2">
      <c r="B47" s="47" t="s">
        <v>31</v>
      </c>
      <c r="C47" s="23"/>
      <c r="D47" s="23"/>
      <c r="E47" s="24"/>
      <c r="F47" s="25"/>
      <c r="G47" s="25"/>
      <c r="H47" s="25"/>
    </row>
    <row r="48" spans="2:10" x14ac:dyDescent="0.2">
      <c r="B48" s="23" t="s">
        <v>392</v>
      </c>
      <c r="C48" s="23" t="s">
        <v>393</v>
      </c>
      <c r="D48" s="23" t="s">
        <v>365</v>
      </c>
      <c r="E48" s="28">
        <v>150</v>
      </c>
      <c r="F48" s="25">
        <v>1557.35</v>
      </c>
      <c r="G48" s="25">
        <v>7.48</v>
      </c>
      <c r="H48" s="25">
        <v>4.0599999999999996</v>
      </c>
    </row>
    <row r="49" spans="2:10" x14ac:dyDescent="0.2">
      <c r="B49" s="23" t="s">
        <v>417</v>
      </c>
      <c r="C49" s="23" t="s">
        <v>418</v>
      </c>
      <c r="D49" s="23" t="s">
        <v>365</v>
      </c>
      <c r="E49" s="28">
        <v>150</v>
      </c>
      <c r="F49" s="25">
        <v>1555.68</v>
      </c>
      <c r="G49" s="25">
        <v>7.47</v>
      </c>
      <c r="H49" s="25">
        <v>4.16</v>
      </c>
    </row>
    <row r="50" spans="2:10" x14ac:dyDescent="0.2">
      <c r="B50" s="23" t="s">
        <v>774</v>
      </c>
      <c r="C50" s="23" t="s">
        <v>775</v>
      </c>
      <c r="D50" s="23" t="s">
        <v>365</v>
      </c>
      <c r="E50" s="28">
        <v>150</v>
      </c>
      <c r="F50" s="25">
        <v>1552.38</v>
      </c>
      <c r="G50" s="25">
        <v>7.45</v>
      </c>
      <c r="H50" s="25">
        <v>4.24</v>
      </c>
    </row>
    <row r="51" spans="2:10" x14ac:dyDescent="0.2">
      <c r="B51" s="23" t="s">
        <v>429</v>
      </c>
      <c r="C51" s="23" t="s">
        <v>430</v>
      </c>
      <c r="D51" s="23" t="s">
        <v>365</v>
      </c>
      <c r="E51" s="28">
        <v>140</v>
      </c>
      <c r="F51" s="25">
        <v>1451.14</v>
      </c>
      <c r="G51" s="25">
        <v>6.97</v>
      </c>
      <c r="H51" s="25">
        <v>4.04</v>
      </c>
    </row>
    <row r="52" spans="2:10" x14ac:dyDescent="0.2">
      <c r="B52" s="23" t="s">
        <v>701</v>
      </c>
      <c r="C52" s="23" t="s">
        <v>702</v>
      </c>
      <c r="D52" s="23" t="s">
        <v>365</v>
      </c>
      <c r="E52" s="28">
        <v>100</v>
      </c>
      <c r="F52" s="25">
        <v>1040.8399999999999</v>
      </c>
      <c r="G52" s="25">
        <v>5</v>
      </c>
      <c r="H52" s="25">
        <v>4.16</v>
      </c>
    </row>
    <row r="53" spans="2:10" x14ac:dyDescent="0.2">
      <c r="B53" s="23" t="s">
        <v>725</v>
      </c>
      <c r="C53" s="23" t="s">
        <v>726</v>
      </c>
      <c r="D53" s="23" t="s">
        <v>365</v>
      </c>
      <c r="E53" s="28">
        <v>100</v>
      </c>
      <c r="F53" s="25">
        <v>1023.72</v>
      </c>
      <c r="G53" s="25">
        <v>4.91</v>
      </c>
      <c r="H53" s="25">
        <v>3.85</v>
      </c>
    </row>
    <row r="54" spans="2:10" x14ac:dyDescent="0.2">
      <c r="B54" s="30" t="s">
        <v>116</v>
      </c>
      <c r="C54" s="30"/>
      <c r="D54" s="30"/>
      <c r="E54" s="31"/>
      <c r="F54" s="32">
        <f>SUM(F47:F53)</f>
        <v>8181.1100000000006</v>
      </c>
      <c r="G54" s="32">
        <f>SUM(G47:G53)</f>
        <v>39.28</v>
      </c>
      <c r="H54" s="48"/>
      <c r="I54" s="14"/>
      <c r="J54" s="14"/>
    </row>
    <row r="55" spans="2:10" x14ac:dyDescent="0.2">
      <c r="B55" s="49" t="s">
        <v>117</v>
      </c>
      <c r="C55" s="49"/>
      <c r="D55" s="49"/>
      <c r="E55" s="50"/>
      <c r="F55" s="51">
        <f>F54</f>
        <v>8181.1100000000006</v>
      </c>
      <c r="G55" s="51">
        <f>G54</f>
        <v>39.28</v>
      </c>
      <c r="H55" s="51"/>
      <c r="I55" s="14"/>
      <c r="J55" s="14"/>
    </row>
    <row r="56" spans="2:10" x14ac:dyDescent="0.2">
      <c r="B56" s="47" t="s">
        <v>436</v>
      </c>
      <c r="C56" s="23"/>
      <c r="D56" s="23"/>
      <c r="E56" s="24"/>
      <c r="F56" s="25"/>
      <c r="G56" s="25"/>
      <c r="H56" s="25"/>
    </row>
    <row r="57" spans="2:10" x14ac:dyDescent="0.2">
      <c r="B57" s="23" t="s">
        <v>717</v>
      </c>
      <c r="C57" s="23" t="s">
        <v>718</v>
      </c>
      <c r="D57" s="23" t="s">
        <v>439</v>
      </c>
      <c r="E57" s="28">
        <v>4200000</v>
      </c>
      <c r="F57" s="25">
        <v>4354.88</v>
      </c>
      <c r="G57" s="25">
        <v>20.91</v>
      </c>
      <c r="H57" s="25">
        <v>4.4000000000000004</v>
      </c>
    </row>
    <row r="58" spans="2:10" x14ac:dyDescent="0.2">
      <c r="B58" s="23" t="s">
        <v>588</v>
      </c>
      <c r="C58" s="23" t="s">
        <v>589</v>
      </c>
      <c r="D58" s="23" t="s">
        <v>439</v>
      </c>
      <c r="E58" s="28">
        <v>2200000</v>
      </c>
      <c r="F58" s="25">
        <v>2287.0700000000002</v>
      </c>
      <c r="G58" s="25">
        <v>10.98</v>
      </c>
      <c r="H58" s="25">
        <v>4.4000000000000004</v>
      </c>
    </row>
    <row r="59" spans="2:10" x14ac:dyDescent="0.2">
      <c r="B59" s="52" t="s">
        <v>776</v>
      </c>
      <c r="C59" s="52" t="s">
        <v>777</v>
      </c>
      <c r="D59" s="52" t="s">
        <v>439</v>
      </c>
      <c r="E59" s="53">
        <v>220000</v>
      </c>
      <c r="F59" s="54">
        <v>230.04</v>
      </c>
      <c r="G59" s="54">
        <v>1.1000000000000001</v>
      </c>
      <c r="H59" s="54">
        <v>4.0599999999999996</v>
      </c>
    </row>
    <row r="60" spans="2:10" x14ac:dyDescent="0.2">
      <c r="B60" s="55" t="s">
        <v>117</v>
      </c>
      <c r="C60" s="55"/>
      <c r="D60" s="55"/>
      <c r="E60" s="56"/>
      <c r="F60" s="57">
        <f>SUM(F57:F59)</f>
        <v>6871.9900000000007</v>
      </c>
      <c r="G60" s="57">
        <f>SUM(G57:G59)</f>
        <v>32.99</v>
      </c>
      <c r="H60" s="57"/>
      <c r="I60" s="14"/>
      <c r="J60" s="14"/>
    </row>
    <row r="61" spans="2:10" x14ac:dyDescent="0.2">
      <c r="B61" s="47" t="s">
        <v>118</v>
      </c>
      <c r="C61" s="23"/>
      <c r="D61" s="23"/>
      <c r="E61" s="24"/>
      <c r="F61" s="25"/>
      <c r="G61" s="25"/>
      <c r="H61" s="25"/>
    </row>
    <row r="62" spans="2:10" x14ac:dyDescent="0.2">
      <c r="B62" s="23" t="s">
        <v>118</v>
      </c>
      <c r="C62" s="23"/>
      <c r="D62" s="23"/>
      <c r="E62" s="24"/>
      <c r="F62" s="25">
        <v>2133.13</v>
      </c>
      <c r="G62" s="25">
        <v>10.24</v>
      </c>
      <c r="H62" s="25"/>
    </row>
    <row r="63" spans="2:10" x14ac:dyDescent="0.2">
      <c r="B63" s="30" t="s">
        <v>116</v>
      </c>
      <c r="C63" s="30"/>
      <c r="D63" s="30"/>
      <c r="E63" s="31"/>
      <c r="F63" s="32">
        <f>SUM(F61:F62)</f>
        <v>2133.13</v>
      </c>
      <c r="G63" s="32">
        <f>SUM(G61:G62)</f>
        <v>10.24</v>
      </c>
      <c r="H63" s="48"/>
      <c r="I63" s="14"/>
      <c r="J63" s="14"/>
    </row>
    <row r="64" spans="2:10" x14ac:dyDescent="0.2">
      <c r="B64" s="34" t="s">
        <v>117</v>
      </c>
      <c r="C64" s="34"/>
      <c r="D64" s="34"/>
      <c r="E64" s="35"/>
      <c r="F64" s="36">
        <f>F63</f>
        <v>2133.13</v>
      </c>
      <c r="G64" s="36">
        <f>G63</f>
        <v>10.24</v>
      </c>
      <c r="H64" s="36"/>
      <c r="I64" s="14"/>
      <c r="J64" s="14"/>
    </row>
    <row r="65" spans="2:10" x14ac:dyDescent="0.2">
      <c r="B65" s="44" t="s">
        <v>120</v>
      </c>
      <c r="C65" s="44"/>
      <c r="D65" s="44"/>
      <c r="E65" s="45"/>
      <c r="F65" s="16">
        <f>F66-(+F45+F55+F60+F64)</f>
        <v>37.269999999996799</v>
      </c>
      <c r="G65" s="16">
        <f>G66-(+G45+G55+G60+G64)</f>
        <v>0.17000000000000171</v>
      </c>
      <c r="H65" s="16"/>
      <c r="I65" s="14"/>
      <c r="J65" s="14"/>
    </row>
    <row r="66" spans="2:10" x14ac:dyDescent="0.2">
      <c r="B66" s="44" t="s">
        <v>119</v>
      </c>
      <c r="C66" s="44"/>
      <c r="D66" s="44"/>
      <c r="E66" s="45"/>
      <c r="F66" s="16">
        <v>20829.919999999998</v>
      </c>
      <c r="G66" s="16">
        <v>100</v>
      </c>
      <c r="H66" s="16"/>
      <c r="I66" s="14"/>
      <c r="J66" s="14"/>
    </row>
    <row r="68" spans="2:10" x14ac:dyDescent="0.2">
      <c r="B68" s="14" t="s">
        <v>778</v>
      </c>
    </row>
    <row r="69" spans="2:10" x14ac:dyDescent="0.2">
      <c r="B69" s="14"/>
    </row>
  </sheetData>
  <mergeCells count="1">
    <mergeCell ref="B1:H1"/>
  </mergeCells>
  <pageMargins left="0.7" right="0.7" top="0.75" bottom="0.75" header="0.3" footer="0.3"/>
  <pageSetup paperSize="9" orientation="portrait" r:id="rId1"/>
  <headerFooter>
    <oddFooter>&amp;R&amp;1#&amp;"Calibri"&amp;10&amp;KFF0000|PUBLIC|</oddFooter>
    <evenFooter>&amp;LPUBLIC</evenFooter>
    <firstFooter>&amp;LPUBLIC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8"/>
  <sheetViews>
    <sheetView topLeftCell="A58" workbookViewId="0">
      <selection activeCell="A86" sqref="A86"/>
    </sheetView>
  </sheetViews>
  <sheetFormatPr defaultRowHeight="12" x14ac:dyDescent="0.2"/>
  <cols>
    <col min="1" max="1" width="9.140625" style="1"/>
    <col min="2" max="2" width="59.28515625" style="1" bestFit="1" customWidth="1"/>
    <col min="3" max="3" width="13.28515625" style="1" bestFit="1" customWidth="1"/>
    <col min="4" max="4" width="23.42578125" style="1" bestFit="1" customWidth="1"/>
    <col min="5" max="5" width="18.28515625" style="12" bestFit="1" customWidth="1"/>
    <col min="6" max="6" width="15.28515625" style="13" bestFit="1" customWidth="1"/>
    <col min="7" max="7" width="7.42578125" style="13" bestFit="1" customWidth="1"/>
    <col min="8" max="16384" width="9.140625" style="1"/>
  </cols>
  <sheetData>
    <row r="1" spans="2:7" ht="21" customHeight="1" x14ac:dyDescent="0.2">
      <c r="B1" s="86" t="s">
        <v>8</v>
      </c>
      <c r="C1" s="87"/>
      <c r="D1" s="87"/>
      <c r="E1" s="87"/>
      <c r="F1" s="87"/>
      <c r="G1" s="87"/>
    </row>
    <row r="3" spans="2:7" ht="16.5" thickBot="1" x14ac:dyDescent="0.25">
      <c r="B3" s="2" t="s">
        <v>831</v>
      </c>
      <c r="C3" s="3"/>
      <c r="D3" s="4"/>
      <c r="E3" s="5"/>
      <c r="F3" s="6"/>
      <c r="G3" s="6"/>
    </row>
    <row r="4" spans="2:7" ht="24" x14ac:dyDescent="0.2">
      <c r="B4" s="7" t="s">
        <v>0</v>
      </c>
      <c r="C4" s="8" t="s">
        <v>1</v>
      </c>
      <c r="D4" s="8" t="s">
        <v>5</v>
      </c>
      <c r="E4" s="9" t="s">
        <v>2</v>
      </c>
      <c r="F4" s="10" t="s">
        <v>3</v>
      </c>
      <c r="G4" s="11" t="s">
        <v>4</v>
      </c>
    </row>
    <row r="5" spans="2:7" x14ac:dyDescent="0.2">
      <c r="B5" s="17" t="s">
        <v>30</v>
      </c>
      <c r="C5" s="18"/>
      <c r="D5" s="18"/>
      <c r="E5" s="19"/>
      <c r="F5" s="20"/>
      <c r="G5" s="20"/>
    </row>
    <row r="6" spans="2:7" x14ac:dyDescent="0.2">
      <c r="B6" s="22" t="s">
        <v>31</v>
      </c>
      <c r="C6" s="23"/>
      <c r="D6" s="23"/>
      <c r="E6" s="24"/>
      <c r="F6" s="25"/>
      <c r="G6" s="25"/>
    </row>
    <row r="7" spans="2:7" x14ac:dyDescent="0.2">
      <c r="B7" s="27" t="s">
        <v>121</v>
      </c>
      <c r="C7" s="23" t="s">
        <v>122</v>
      </c>
      <c r="D7" s="23" t="s">
        <v>37</v>
      </c>
      <c r="E7" s="28">
        <v>1692340</v>
      </c>
      <c r="F7" s="25">
        <v>25277.64</v>
      </c>
      <c r="G7" s="25">
        <v>6.8</v>
      </c>
    </row>
    <row r="8" spans="2:7" x14ac:dyDescent="0.2">
      <c r="B8" s="27" t="s">
        <v>123</v>
      </c>
      <c r="C8" s="23" t="s">
        <v>124</v>
      </c>
      <c r="D8" s="23" t="s">
        <v>125</v>
      </c>
      <c r="E8" s="28">
        <v>1782188</v>
      </c>
      <c r="F8" s="25">
        <v>24381.22</v>
      </c>
      <c r="G8" s="25">
        <v>6.56</v>
      </c>
    </row>
    <row r="9" spans="2:7" x14ac:dyDescent="0.2">
      <c r="B9" s="27" t="s">
        <v>38</v>
      </c>
      <c r="C9" s="23" t="s">
        <v>39</v>
      </c>
      <c r="D9" s="23" t="s">
        <v>37</v>
      </c>
      <c r="E9" s="28">
        <v>4115550</v>
      </c>
      <c r="F9" s="25">
        <v>23956.62</v>
      </c>
      <c r="G9" s="25">
        <v>6.45</v>
      </c>
    </row>
    <row r="10" spans="2:7" x14ac:dyDescent="0.2">
      <c r="B10" s="27" t="s">
        <v>126</v>
      </c>
      <c r="C10" s="23" t="s">
        <v>127</v>
      </c>
      <c r="D10" s="23" t="s">
        <v>125</v>
      </c>
      <c r="E10" s="28">
        <v>409428</v>
      </c>
      <c r="F10" s="25">
        <v>13011.01</v>
      </c>
      <c r="G10" s="25">
        <v>3.5</v>
      </c>
    </row>
    <row r="11" spans="2:7" x14ac:dyDescent="0.2">
      <c r="B11" s="27" t="s">
        <v>128</v>
      </c>
      <c r="C11" s="23" t="s">
        <v>129</v>
      </c>
      <c r="D11" s="23" t="s">
        <v>130</v>
      </c>
      <c r="E11" s="28">
        <v>642400</v>
      </c>
      <c r="F11" s="25">
        <v>12867.91</v>
      </c>
      <c r="G11" s="25">
        <v>3.46</v>
      </c>
    </row>
    <row r="12" spans="2:7" x14ac:dyDescent="0.2">
      <c r="B12" s="27" t="s">
        <v>32</v>
      </c>
      <c r="C12" s="23" t="s">
        <v>33</v>
      </c>
      <c r="D12" s="23" t="s">
        <v>34</v>
      </c>
      <c r="E12" s="28">
        <v>865657</v>
      </c>
      <c r="F12" s="25">
        <v>12282.81</v>
      </c>
      <c r="G12" s="25">
        <v>3.31</v>
      </c>
    </row>
    <row r="13" spans="2:7" x14ac:dyDescent="0.2">
      <c r="B13" s="27" t="s">
        <v>131</v>
      </c>
      <c r="C13" s="23" t="s">
        <v>132</v>
      </c>
      <c r="D13" s="23" t="s">
        <v>111</v>
      </c>
      <c r="E13" s="28">
        <v>234535</v>
      </c>
      <c r="F13" s="25">
        <v>12078.2</v>
      </c>
      <c r="G13" s="25">
        <v>3.25</v>
      </c>
    </row>
    <row r="14" spans="2:7" x14ac:dyDescent="0.2">
      <c r="B14" s="27" t="s">
        <v>133</v>
      </c>
      <c r="C14" s="23" t="s">
        <v>134</v>
      </c>
      <c r="D14" s="23" t="s">
        <v>37</v>
      </c>
      <c r="E14" s="28">
        <v>1678600</v>
      </c>
      <c r="F14" s="25">
        <v>11707.4</v>
      </c>
      <c r="G14" s="25">
        <v>3.15</v>
      </c>
    </row>
    <row r="15" spans="2:7" x14ac:dyDescent="0.2">
      <c r="B15" s="27" t="s">
        <v>35</v>
      </c>
      <c r="C15" s="23" t="s">
        <v>36</v>
      </c>
      <c r="D15" s="23" t="s">
        <v>37</v>
      </c>
      <c r="E15" s="28">
        <v>3200000</v>
      </c>
      <c r="F15" s="25">
        <v>11657.6</v>
      </c>
      <c r="G15" s="25">
        <v>3.14</v>
      </c>
    </row>
    <row r="16" spans="2:7" x14ac:dyDescent="0.2">
      <c r="B16" s="27" t="s">
        <v>135</v>
      </c>
      <c r="C16" s="23" t="s">
        <v>136</v>
      </c>
      <c r="D16" s="23" t="s">
        <v>111</v>
      </c>
      <c r="E16" s="28">
        <v>415900</v>
      </c>
      <c r="F16" s="25">
        <v>10389.6</v>
      </c>
      <c r="G16" s="25">
        <v>2.8</v>
      </c>
    </row>
    <row r="17" spans="2:7" x14ac:dyDescent="0.2">
      <c r="B17" s="27" t="s">
        <v>137</v>
      </c>
      <c r="C17" s="23" t="s">
        <v>138</v>
      </c>
      <c r="D17" s="23" t="s">
        <v>125</v>
      </c>
      <c r="E17" s="28">
        <v>910000</v>
      </c>
      <c r="F17" s="25">
        <v>8942.1200000000008</v>
      </c>
      <c r="G17" s="25">
        <v>2.41</v>
      </c>
    </row>
    <row r="18" spans="2:7" x14ac:dyDescent="0.2">
      <c r="B18" s="27" t="s">
        <v>139</v>
      </c>
      <c r="C18" s="23" t="s">
        <v>140</v>
      </c>
      <c r="D18" s="23" t="s">
        <v>141</v>
      </c>
      <c r="E18" s="28">
        <v>315400</v>
      </c>
      <c r="F18" s="25">
        <v>7668.95</v>
      </c>
      <c r="G18" s="25">
        <v>2.06</v>
      </c>
    </row>
    <row r="19" spans="2:7" x14ac:dyDescent="0.2">
      <c r="B19" s="27" t="s">
        <v>69</v>
      </c>
      <c r="C19" s="23" t="s">
        <v>70</v>
      </c>
      <c r="D19" s="23" t="s">
        <v>64</v>
      </c>
      <c r="E19" s="28">
        <v>101971</v>
      </c>
      <c r="F19" s="25">
        <v>6870.75</v>
      </c>
      <c r="G19" s="25">
        <v>1.85</v>
      </c>
    </row>
    <row r="20" spans="2:7" x14ac:dyDescent="0.2">
      <c r="B20" s="27" t="s">
        <v>86</v>
      </c>
      <c r="C20" s="23" t="s">
        <v>87</v>
      </c>
      <c r="D20" s="23" t="s">
        <v>88</v>
      </c>
      <c r="E20" s="28">
        <v>760000</v>
      </c>
      <c r="F20" s="25">
        <v>6170.06</v>
      </c>
      <c r="G20" s="25">
        <v>1.66</v>
      </c>
    </row>
    <row r="21" spans="2:7" x14ac:dyDescent="0.2">
      <c r="B21" s="27" t="s">
        <v>48</v>
      </c>
      <c r="C21" s="23" t="s">
        <v>49</v>
      </c>
      <c r="D21" s="23" t="s">
        <v>50</v>
      </c>
      <c r="E21" s="28">
        <v>595429</v>
      </c>
      <c r="F21" s="25">
        <v>5965.9</v>
      </c>
      <c r="G21" s="25">
        <v>1.61</v>
      </c>
    </row>
    <row r="22" spans="2:7" x14ac:dyDescent="0.2">
      <c r="B22" s="27" t="s">
        <v>142</v>
      </c>
      <c r="C22" s="23" t="s">
        <v>143</v>
      </c>
      <c r="D22" s="23" t="s">
        <v>144</v>
      </c>
      <c r="E22" s="28">
        <v>695000</v>
      </c>
      <c r="F22" s="25">
        <v>5526.99</v>
      </c>
      <c r="G22" s="25">
        <v>1.49</v>
      </c>
    </row>
    <row r="23" spans="2:7" x14ac:dyDescent="0.2">
      <c r="B23" s="27" t="s">
        <v>109</v>
      </c>
      <c r="C23" s="23" t="s">
        <v>110</v>
      </c>
      <c r="D23" s="23" t="s">
        <v>111</v>
      </c>
      <c r="E23" s="28">
        <v>887113</v>
      </c>
      <c r="F23" s="25">
        <v>5444.66</v>
      </c>
      <c r="G23" s="25">
        <v>1.47</v>
      </c>
    </row>
    <row r="24" spans="2:7" x14ac:dyDescent="0.2">
      <c r="B24" s="27" t="s">
        <v>145</v>
      </c>
      <c r="C24" s="23" t="s">
        <v>146</v>
      </c>
      <c r="D24" s="23" t="s">
        <v>141</v>
      </c>
      <c r="E24" s="28">
        <v>214500</v>
      </c>
      <c r="F24" s="25">
        <v>5442.72</v>
      </c>
      <c r="G24" s="25">
        <v>1.46</v>
      </c>
    </row>
    <row r="25" spans="2:7" x14ac:dyDescent="0.2">
      <c r="B25" s="27" t="s">
        <v>147</v>
      </c>
      <c r="C25" s="23" t="s">
        <v>148</v>
      </c>
      <c r="D25" s="23" t="s">
        <v>149</v>
      </c>
      <c r="E25" s="28">
        <v>147032</v>
      </c>
      <c r="F25" s="25">
        <v>5326.68</v>
      </c>
      <c r="G25" s="25">
        <v>1.43</v>
      </c>
    </row>
    <row r="26" spans="2:7" x14ac:dyDescent="0.2">
      <c r="B26" s="27" t="s">
        <v>150</v>
      </c>
      <c r="C26" s="23" t="s">
        <v>151</v>
      </c>
      <c r="D26" s="23" t="s">
        <v>50</v>
      </c>
      <c r="E26" s="28">
        <v>490000</v>
      </c>
      <c r="F26" s="25">
        <v>5146.96</v>
      </c>
      <c r="G26" s="25">
        <v>1.39</v>
      </c>
    </row>
    <row r="27" spans="2:7" x14ac:dyDescent="0.2">
      <c r="B27" s="27" t="s">
        <v>152</v>
      </c>
      <c r="C27" s="23" t="s">
        <v>153</v>
      </c>
      <c r="D27" s="23" t="s">
        <v>144</v>
      </c>
      <c r="E27" s="28">
        <v>73626</v>
      </c>
      <c r="F27" s="25">
        <v>5050.1499999999996</v>
      </c>
      <c r="G27" s="25">
        <v>1.36</v>
      </c>
    </row>
    <row r="28" spans="2:7" x14ac:dyDescent="0.2">
      <c r="B28" s="27" t="s">
        <v>154</v>
      </c>
      <c r="C28" s="23" t="s">
        <v>155</v>
      </c>
      <c r="D28" s="23" t="s">
        <v>58</v>
      </c>
      <c r="E28" s="28">
        <v>360000</v>
      </c>
      <c r="F28" s="25">
        <v>4966.38</v>
      </c>
      <c r="G28" s="25">
        <v>1.34</v>
      </c>
    </row>
    <row r="29" spans="2:7" x14ac:dyDescent="0.2">
      <c r="B29" s="27" t="s">
        <v>73</v>
      </c>
      <c r="C29" s="23" t="s">
        <v>74</v>
      </c>
      <c r="D29" s="23" t="s">
        <v>75</v>
      </c>
      <c r="E29" s="28">
        <v>901413</v>
      </c>
      <c r="F29" s="25">
        <v>4952.8100000000004</v>
      </c>
      <c r="G29" s="25">
        <v>1.33</v>
      </c>
    </row>
    <row r="30" spans="2:7" x14ac:dyDescent="0.2">
      <c r="B30" s="27" t="s">
        <v>156</v>
      </c>
      <c r="C30" s="23" t="s">
        <v>157</v>
      </c>
      <c r="D30" s="23" t="s">
        <v>111</v>
      </c>
      <c r="E30" s="28">
        <v>850000</v>
      </c>
      <c r="F30" s="25">
        <v>4749.8</v>
      </c>
      <c r="G30" s="25">
        <v>1.28</v>
      </c>
    </row>
    <row r="31" spans="2:7" x14ac:dyDescent="0.2">
      <c r="B31" s="27" t="s">
        <v>158</v>
      </c>
      <c r="C31" s="23" t="s">
        <v>159</v>
      </c>
      <c r="D31" s="23" t="s">
        <v>160</v>
      </c>
      <c r="E31" s="28">
        <v>865690</v>
      </c>
      <c r="F31" s="25">
        <v>4692.91</v>
      </c>
      <c r="G31" s="25">
        <v>1.26</v>
      </c>
    </row>
    <row r="32" spans="2:7" x14ac:dyDescent="0.2">
      <c r="B32" s="27" t="s">
        <v>161</v>
      </c>
      <c r="C32" s="23" t="s">
        <v>162</v>
      </c>
      <c r="D32" s="23" t="s">
        <v>141</v>
      </c>
      <c r="E32" s="28">
        <v>128490</v>
      </c>
      <c r="F32" s="25">
        <v>4657.83</v>
      </c>
      <c r="G32" s="25">
        <v>1.25</v>
      </c>
    </row>
    <row r="33" spans="2:7" x14ac:dyDescent="0.2">
      <c r="B33" s="27" t="s">
        <v>163</v>
      </c>
      <c r="C33" s="23" t="s">
        <v>164</v>
      </c>
      <c r="D33" s="23" t="s">
        <v>165</v>
      </c>
      <c r="E33" s="28">
        <v>525000</v>
      </c>
      <c r="F33" s="25">
        <v>4512.1099999999997</v>
      </c>
      <c r="G33" s="25">
        <v>1.21</v>
      </c>
    </row>
    <row r="34" spans="2:7" x14ac:dyDescent="0.2">
      <c r="B34" s="27" t="s">
        <v>166</v>
      </c>
      <c r="C34" s="23" t="s">
        <v>167</v>
      </c>
      <c r="D34" s="23" t="s">
        <v>50</v>
      </c>
      <c r="E34" s="28">
        <v>288800</v>
      </c>
      <c r="F34" s="25">
        <v>4499.6499999999996</v>
      </c>
      <c r="G34" s="25">
        <v>1.21</v>
      </c>
    </row>
    <row r="35" spans="2:7" x14ac:dyDescent="0.2">
      <c r="B35" s="27" t="s">
        <v>168</v>
      </c>
      <c r="C35" s="23" t="s">
        <v>169</v>
      </c>
      <c r="D35" s="23" t="s">
        <v>170</v>
      </c>
      <c r="E35" s="28">
        <v>156500</v>
      </c>
      <c r="F35" s="25">
        <v>4474.41</v>
      </c>
      <c r="G35" s="25">
        <v>1.2</v>
      </c>
    </row>
    <row r="36" spans="2:7" x14ac:dyDescent="0.2">
      <c r="B36" s="27" t="s">
        <v>171</v>
      </c>
      <c r="C36" s="23" t="s">
        <v>172</v>
      </c>
      <c r="D36" s="23" t="s">
        <v>160</v>
      </c>
      <c r="E36" s="28">
        <v>262500</v>
      </c>
      <c r="F36" s="25">
        <v>4432.3100000000004</v>
      </c>
      <c r="G36" s="25">
        <v>1.19</v>
      </c>
    </row>
    <row r="37" spans="2:7" x14ac:dyDescent="0.2">
      <c r="B37" s="27" t="s">
        <v>173</v>
      </c>
      <c r="C37" s="23" t="s">
        <v>174</v>
      </c>
      <c r="D37" s="23" t="s">
        <v>175</v>
      </c>
      <c r="E37" s="28">
        <v>190875</v>
      </c>
      <c r="F37" s="25">
        <v>4310.24</v>
      </c>
      <c r="G37" s="25">
        <v>1.1599999999999999</v>
      </c>
    </row>
    <row r="38" spans="2:7" x14ac:dyDescent="0.2">
      <c r="B38" s="27" t="s">
        <v>176</v>
      </c>
      <c r="C38" s="23" t="s">
        <v>177</v>
      </c>
      <c r="D38" s="23" t="s">
        <v>37</v>
      </c>
      <c r="E38" s="28">
        <v>236651</v>
      </c>
      <c r="F38" s="25">
        <v>4148.49</v>
      </c>
      <c r="G38" s="25">
        <v>1.1200000000000001</v>
      </c>
    </row>
    <row r="39" spans="2:7" x14ac:dyDescent="0.2">
      <c r="B39" s="27" t="s">
        <v>178</v>
      </c>
      <c r="C39" s="23" t="s">
        <v>179</v>
      </c>
      <c r="D39" s="23" t="s">
        <v>149</v>
      </c>
      <c r="E39" s="28">
        <v>675000</v>
      </c>
      <c r="F39" s="25">
        <v>4035.15</v>
      </c>
      <c r="G39" s="25">
        <v>1.0900000000000001</v>
      </c>
    </row>
    <row r="40" spans="2:7" x14ac:dyDescent="0.2">
      <c r="B40" s="27" t="s">
        <v>59</v>
      </c>
      <c r="C40" s="23" t="s">
        <v>60</v>
      </c>
      <c r="D40" s="23" t="s">
        <v>61</v>
      </c>
      <c r="E40" s="28">
        <v>425323</v>
      </c>
      <c r="F40" s="25">
        <v>4026.96</v>
      </c>
      <c r="G40" s="25">
        <v>1.08</v>
      </c>
    </row>
    <row r="41" spans="2:7" x14ac:dyDescent="0.2">
      <c r="B41" s="27" t="s">
        <v>180</v>
      </c>
      <c r="C41" s="23" t="s">
        <v>181</v>
      </c>
      <c r="D41" s="23" t="s">
        <v>182</v>
      </c>
      <c r="E41" s="28">
        <v>772334</v>
      </c>
      <c r="F41" s="25">
        <v>3995.28</v>
      </c>
      <c r="G41" s="25">
        <v>1.08</v>
      </c>
    </row>
    <row r="42" spans="2:7" x14ac:dyDescent="0.2">
      <c r="B42" s="27" t="s">
        <v>183</v>
      </c>
      <c r="C42" s="23" t="s">
        <v>184</v>
      </c>
      <c r="D42" s="23" t="s">
        <v>185</v>
      </c>
      <c r="E42" s="28">
        <v>143780</v>
      </c>
      <c r="F42" s="25">
        <v>3961.14</v>
      </c>
      <c r="G42" s="25">
        <v>1.07</v>
      </c>
    </row>
    <row r="43" spans="2:7" x14ac:dyDescent="0.2">
      <c r="B43" s="27" t="s">
        <v>186</v>
      </c>
      <c r="C43" s="23" t="s">
        <v>187</v>
      </c>
      <c r="D43" s="23" t="s">
        <v>185</v>
      </c>
      <c r="E43" s="28">
        <v>54752</v>
      </c>
      <c r="F43" s="25">
        <v>3878.11</v>
      </c>
      <c r="G43" s="25">
        <v>1.04</v>
      </c>
    </row>
    <row r="44" spans="2:7" x14ac:dyDescent="0.2">
      <c r="B44" s="27" t="s">
        <v>188</v>
      </c>
      <c r="C44" s="23" t="s">
        <v>189</v>
      </c>
      <c r="D44" s="23" t="s">
        <v>141</v>
      </c>
      <c r="E44" s="28">
        <v>600000</v>
      </c>
      <c r="F44" s="25">
        <v>3833.4</v>
      </c>
      <c r="G44" s="25">
        <v>1.03</v>
      </c>
    </row>
    <row r="45" spans="2:7" x14ac:dyDescent="0.2">
      <c r="B45" s="27" t="s">
        <v>190</v>
      </c>
      <c r="C45" s="23" t="s">
        <v>191</v>
      </c>
      <c r="D45" s="23" t="s">
        <v>192</v>
      </c>
      <c r="E45" s="28">
        <v>130200</v>
      </c>
      <c r="F45" s="25">
        <v>3790.06</v>
      </c>
      <c r="G45" s="25">
        <v>1.02</v>
      </c>
    </row>
    <row r="46" spans="2:7" x14ac:dyDescent="0.2">
      <c r="B46" s="27" t="s">
        <v>62</v>
      </c>
      <c r="C46" s="23" t="s">
        <v>63</v>
      </c>
      <c r="D46" s="23" t="s">
        <v>64</v>
      </c>
      <c r="E46" s="28">
        <v>12842</v>
      </c>
      <c r="F46" s="25">
        <v>3783.95</v>
      </c>
      <c r="G46" s="25">
        <v>1.02</v>
      </c>
    </row>
    <row r="47" spans="2:7" x14ac:dyDescent="0.2">
      <c r="B47" s="67" t="s">
        <v>101</v>
      </c>
      <c r="C47" s="23" t="s">
        <v>102</v>
      </c>
      <c r="D47" s="23" t="s">
        <v>75</v>
      </c>
      <c r="E47" s="28">
        <v>733000</v>
      </c>
      <c r="F47" s="25">
        <v>3755.53</v>
      </c>
      <c r="G47" s="25">
        <v>1.01</v>
      </c>
    </row>
    <row r="48" spans="2:7" x14ac:dyDescent="0.2">
      <c r="B48" s="67" t="s">
        <v>193</v>
      </c>
      <c r="C48" s="23" t="s">
        <v>194</v>
      </c>
      <c r="D48" s="23" t="s">
        <v>111</v>
      </c>
      <c r="E48" s="28">
        <v>393000</v>
      </c>
      <c r="F48" s="25">
        <v>3648.02</v>
      </c>
      <c r="G48" s="25">
        <v>0.98</v>
      </c>
    </row>
    <row r="49" spans="2:9" x14ac:dyDescent="0.2">
      <c r="B49" s="67" t="s">
        <v>195</v>
      </c>
      <c r="C49" s="23" t="s">
        <v>196</v>
      </c>
      <c r="D49" s="23" t="s">
        <v>149</v>
      </c>
      <c r="E49" s="28">
        <v>440000</v>
      </c>
      <c r="F49" s="25">
        <v>3586.44</v>
      </c>
      <c r="G49" s="25">
        <v>0.97</v>
      </c>
    </row>
    <row r="50" spans="2:9" x14ac:dyDescent="0.2">
      <c r="B50" s="67" t="s">
        <v>197</v>
      </c>
      <c r="C50" s="23" t="s">
        <v>198</v>
      </c>
      <c r="D50" s="23" t="s">
        <v>144</v>
      </c>
      <c r="E50" s="28">
        <v>135000</v>
      </c>
      <c r="F50" s="25">
        <v>3515.33</v>
      </c>
      <c r="G50" s="25">
        <v>0.95</v>
      </c>
    </row>
    <row r="51" spans="2:9" x14ac:dyDescent="0.2">
      <c r="B51" s="27" t="s">
        <v>199</v>
      </c>
      <c r="C51" s="23" t="s">
        <v>200</v>
      </c>
      <c r="D51" s="23" t="s">
        <v>58</v>
      </c>
      <c r="E51" s="28">
        <v>586750</v>
      </c>
      <c r="F51" s="25">
        <v>3496.74</v>
      </c>
      <c r="G51" s="25">
        <v>0.94</v>
      </c>
    </row>
    <row r="52" spans="2:9" x14ac:dyDescent="0.2">
      <c r="B52" s="27" t="s">
        <v>201</v>
      </c>
      <c r="C52" s="23" t="s">
        <v>202</v>
      </c>
      <c r="D52" s="23" t="s">
        <v>50</v>
      </c>
      <c r="E52" s="28">
        <v>240000</v>
      </c>
      <c r="F52" s="25">
        <v>3374.88</v>
      </c>
      <c r="G52" s="25">
        <v>0.91</v>
      </c>
    </row>
    <row r="53" spans="2:9" x14ac:dyDescent="0.2">
      <c r="B53" s="27" t="s">
        <v>203</v>
      </c>
      <c r="C53" s="23" t="s">
        <v>204</v>
      </c>
      <c r="D53" s="23" t="s">
        <v>185</v>
      </c>
      <c r="E53" s="28">
        <v>235000</v>
      </c>
      <c r="F53" s="25">
        <v>3289.88</v>
      </c>
      <c r="G53" s="25">
        <v>0.89</v>
      </c>
    </row>
    <row r="54" spans="2:9" x14ac:dyDescent="0.2">
      <c r="B54" s="27" t="s">
        <v>205</v>
      </c>
      <c r="C54" s="23" t="s">
        <v>206</v>
      </c>
      <c r="D54" s="23" t="s">
        <v>149</v>
      </c>
      <c r="E54" s="28">
        <v>19860</v>
      </c>
      <c r="F54" s="25">
        <v>2975.68</v>
      </c>
      <c r="G54" s="25">
        <v>0.8</v>
      </c>
    </row>
    <row r="55" spans="2:9" x14ac:dyDescent="0.2">
      <c r="B55" s="27" t="s">
        <v>103</v>
      </c>
      <c r="C55" s="23" t="s">
        <v>104</v>
      </c>
      <c r="D55" s="23" t="s">
        <v>64</v>
      </c>
      <c r="E55" s="28">
        <v>100000</v>
      </c>
      <c r="F55" s="25">
        <v>2897.25</v>
      </c>
      <c r="G55" s="25">
        <v>0.78</v>
      </c>
    </row>
    <row r="56" spans="2:9" x14ac:dyDescent="0.2">
      <c r="B56" s="27" t="s">
        <v>207</v>
      </c>
      <c r="C56" s="23" t="s">
        <v>208</v>
      </c>
      <c r="D56" s="23" t="s">
        <v>149</v>
      </c>
      <c r="E56" s="28">
        <v>140659</v>
      </c>
      <c r="F56" s="25">
        <v>2677.8</v>
      </c>
      <c r="G56" s="25">
        <v>0.72</v>
      </c>
    </row>
    <row r="57" spans="2:9" x14ac:dyDescent="0.2">
      <c r="B57" s="27" t="s">
        <v>209</v>
      </c>
      <c r="C57" s="23" t="s">
        <v>210</v>
      </c>
      <c r="D57" s="23" t="s">
        <v>211</v>
      </c>
      <c r="E57" s="28">
        <v>424621</v>
      </c>
      <c r="F57" s="25">
        <v>2475.54</v>
      </c>
      <c r="G57" s="25">
        <v>0.67</v>
      </c>
    </row>
    <row r="58" spans="2:9" x14ac:dyDescent="0.2">
      <c r="B58" s="27" t="s">
        <v>212</v>
      </c>
      <c r="C58" s="23" t="s">
        <v>213</v>
      </c>
      <c r="D58" s="23" t="s">
        <v>165</v>
      </c>
      <c r="E58" s="28">
        <v>345000</v>
      </c>
      <c r="F58" s="25">
        <v>2401.89</v>
      </c>
      <c r="G58" s="25">
        <v>0.65</v>
      </c>
    </row>
    <row r="59" spans="2:9" x14ac:dyDescent="0.2">
      <c r="B59" s="27" t="s">
        <v>46</v>
      </c>
      <c r="C59" s="23" t="s">
        <v>47</v>
      </c>
      <c r="D59" s="23" t="s">
        <v>45</v>
      </c>
      <c r="E59" s="28">
        <v>4910</v>
      </c>
      <c r="F59" s="25">
        <v>2331.2600000000002</v>
      </c>
      <c r="G59" s="25">
        <v>0.63</v>
      </c>
    </row>
    <row r="60" spans="2:9" x14ac:dyDescent="0.2">
      <c r="B60" s="27" t="s">
        <v>214</v>
      </c>
      <c r="C60" s="23" t="s">
        <v>215</v>
      </c>
      <c r="D60" s="23" t="s">
        <v>216</v>
      </c>
      <c r="E60" s="28">
        <v>80394</v>
      </c>
      <c r="F60" s="25">
        <v>2176.31</v>
      </c>
      <c r="G60" s="25">
        <v>0.59</v>
      </c>
    </row>
    <row r="61" spans="2:9" x14ac:dyDescent="0.2">
      <c r="B61" s="27" t="s">
        <v>217</v>
      </c>
      <c r="C61" s="23" t="s">
        <v>218</v>
      </c>
      <c r="D61" s="23" t="s">
        <v>211</v>
      </c>
      <c r="E61" s="28">
        <v>134650</v>
      </c>
      <c r="F61" s="25">
        <v>2037.19</v>
      </c>
      <c r="G61" s="25">
        <v>0.55000000000000004</v>
      </c>
    </row>
    <row r="62" spans="2:9" x14ac:dyDescent="0.2">
      <c r="B62" s="27" t="s">
        <v>80</v>
      </c>
      <c r="C62" s="23" t="s">
        <v>81</v>
      </c>
      <c r="D62" s="23" t="s">
        <v>45</v>
      </c>
      <c r="E62" s="28">
        <v>110000</v>
      </c>
      <c r="F62" s="25">
        <v>1551.06</v>
      </c>
      <c r="G62" s="25">
        <v>0.42</v>
      </c>
    </row>
    <row r="63" spans="2:9" x14ac:dyDescent="0.2">
      <c r="B63" s="27" t="s">
        <v>219</v>
      </c>
      <c r="C63" s="23" t="s">
        <v>220</v>
      </c>
      <c r="D63" s="23" t="s">
        <v>50</v>
      </c>
      <c r="E63" s="28">
        <v>66282</v>
      </c>
      <c r="F63" s="25">
        <v>1475.84</v>
      </c>
      <c r="G63" s="25">
        <v>0.4</v>
      </c>
    </row>
    <row r="64" spans="2:9" x14ac:dyDescent="0.2">
      <c r="B64" s="29" t="s">
        <v>116</v>
      </c>
      <c r="C64" s="30"/>
      <c r="D64" s="30"/>
      <c r="E64" s="31"/>
      <c r="F64" s="32">
        <f>SUM(F7:F63)</f>
        <v>354533.58000000007</v>
      </c>
      <c r="G64" s="32">
        <f>SUM(G7:G63)</f>
        <v>95.45</v>
      </c>
      <c r="H64" s="14"/>
      <c r="I64" s="14"/>
    </row>
    <row r="65" spans="2:9" x14ac:dyDescent="0.2">
      <c r="B65" s="37" t="s">
        <v>117</v>
      </c>
      <c r="C65" s="37"/>
      <c r="D65" s="37"/>
      <c r="E65" s="38"/>
      <c r="F65" s="39">
        <f>F64</f>
        <v>354533.58000000007</v>
      </c>
      <c r="G65" s="39">
        <f>G64</f>
        <v>95.45</v>
      </c>
      <c r="H65" s="14"/>
      <c r="I65" s="14"/>
    </row>
    <row r="66" spans="2:9" x14ac:dyDescent="0.2">
      <c r="B66" s="40" t="s">
        <v>118</v>
      </c>
      <c r="C66" s="41"/>
      <c r="D66" s="41"/>
      <c r="E66" s="42"/>
      <c r="F66" s="43"/>
      <c r="G66" s="43"/>
    </row>
    <row r="67" spans="2:9" x14ac:dyDescent="0.2">
      <c r="B67" s="27" t="s">
        <v>118</v>
      </c>
      <c r="C67" s="23"/>
      <c r="D67" s="23"/>
      <c r="E67" s="24"/>
      <c r="F67" s="25">
        <v>18586.53</v>
      </c>
      <c r="G67" s="25">
        <v>5</v>
      </c>
    </row>
    <row r="68" spans="2:9" x14ac:dyDescent="0.2">
      <c r="B68" s="29" t="s">
        <v>116</v>
      </c>
      <c r="C68" s="30"/>
      <c r="D68" s="30"/>
      <c r="E68" s="31"/>
      <c r="F68" s="32">
        <f>SUM(F66:F67)</f>
        <v>18586.53</v>
      </c>
      <c r="G68" s="32">
        <f>SUM(G66:G67)</f>
        <v>5</v>
      </c>
      <c r="H68" s="14"/>
      <c r="I68" s="14"/>
    </row>
    <row r="69" spans="2:9" x14ac:dyDescent="0.2">
      <c r="B69" s="34" t="s">
        <v>117</v>
      </c>
      <c r="C69" s="34"/>
      <c r="D69" s="34"/>
      <c r="E69" s="35"/>
      <c r="F69" s="36">
        <f>F68</f>
        <v>18586.53</v>
      </c>
      <c r="G69" s="36">
        <f>G68</f>
        <v>5</v>
      </c>
      <c r="H69" s="14"/>
      <c r="I69" s="14"/>
    </row>
    <row r="70" spans="2:9" x14ac:dyDescent="0.2">
      <c r="B70" s="44" t="s">
        <v>120</v>
      </c>
      <c r="C70" s="44"/>
      <c r="D70" s="44"/>
      <c r="E70" s="45"/>
      <c r="F70" s="16">
        <f>F71-(+F65+F69)</f>
        <v>-1505.1400000001304</v>
      </c>
      <c r="G70" s="16">
        <f>G71-(+G65+G69)</f>
        <v>-0.45000000000000284</v>
      </c>
      <c r="H70" s="14"/>
      <c r="I70" s="14"/>
    </row>
    <row r="71" spans="2:9" x14ac:dyDescent="0.2">
      <c r="B71" s="44" t="s">
        <v>119</v>
      </c>
      <c r="C71" s="44"/>
      <c r="D71" s="44"/>
      <c r="E71" s="45"/>
      <c r="F71" s="16">
        <v>371614.97</v>
      </c>
      <c r="G71" s="16">
        <v>100</v>
      </c>
      <c r="H71" s="14"/>
      <c r="I71" s="14"/>
    </row>
    <row r="73" spans="2:9" x14ac:dyDescent="0.2">
      <c r="B73" s="14"/>
    </row>
    <row r="75" spans="2:9" x14ac:dyDescent="0.2">
      <c r="D75" s="62"/>
      <c r="E75" s="66"/>
    </row>
    <row r="76" spans="2:9" x14ac:dyDescent="0.2">
      <c r="D76" s="62"/>
      <c r="E76" s="66"/>
    </row>
    <row r="77" spans="2:9" x14ac:dyDescent="0.2">
      <c r="D77" s="62"/>
      <c r="E77" s="66"/>
    </row>
    <row r="78" spans="2:9" x14ac:dyDescent="0.2">
      <c r="D78" s="62"/>
      <c r="E78" s="66"/>
    </row>
    <row r="80" spans="2:9" x14ac:dyDescent="0.2">
      <c r="D80" s="64"/>
      <c r="E80" s="65"/>
    </row>
    <row r="81" spans="2:5" x14ac:dyDescent="0.2">
      <c r="D81" s="62"/>
      <c r="E81" s="63"/>
    </row>
    <row r="82" spans="2:5" x14ac:dyDescent="0.2">
      <c r="D82" s="66"/>
      <c r="E82" s="66"/>
    </row>
    <row r="88" spans="2:5" x14ac:dyDescent="0.2">
      <c r="B88" s="14"/>
      <c r="C88" s="14"/>
      <c r="D88" s="14"/>
      <c r="E88" s="61"/>
    </row>
  </sheetData>
  <mergeCells count="1">
    <mergeCell ref="B1:G1"/>
  </mergeCells>
  <pageMargins left="0.7" right="0.7" top="0.75" bottom="0.75" header="0.3" footer="0.3"/>
  <pageSetup paperSize="9" orientation="portrait" r:id="rId1"/>
  <headerFooter>
    <oddFooter>&amp;R&amp;1#&amp;"Calibri"&amp;10&amp;KFF0000|PUBLIC|</oddFooter>
    <evenFooter>&amp;LPUBLIC</evenFooter>
    <firstFooter>&amp;LPUBLIC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2"/>
  <sheetViews>
    <sheetView topLeftCell="A60" workbookViewId="0">
      <selection activeCell="B1" sqref="B1:G1"/>
    </sheetView>
  </sheetViews>
  <sheetFormatPr defaultRowHeight="12" x14ac:dyDescent="0.2"/>
  <cols>
    <col min="1" max="1" width="9.140625" style="1"/>
    <col min="2" max="2" width="59.28515625" style="1" bestFit="1" customWidth="1"/>
    <col min="3" max="3" width="13.85546875" style="1" bestFit="1" customWidth="1"/>
    <col min="4" max="4" width="23.42578125" style="1" bestFit="1" customWidth="1"/>
    <col min="5" max="5" width="18.28515625" style="12" bestFit="1" customWidth="1"/>
    <col min="6" max="6" width="15.28515625" style="13" bestFit="1" customWidth="1"/>
    <col min="7" max="7" width="7.42578125" style="13" bestFit="1" customWidth="1"/>
    <col min="8" max="16384" width="9.140625" style="1"/>
  </cols>
  <sheetData>
    <row r="1" spans="2:7" ht="21" customHeight="1" x14ac:dyDescent="0.2">
      <c r="B1" s="86" t="s">
        <v>9</v>
      </c>
      <c r="C1" s="87"/>
      <c r="D1" s="87"/>
      <c r="E1" s="87"/>
      <c r="F1" s="87"/>
      <c r="G1" s="87"/>
    </row>
    <row r="3" spans="2:7" ht="16.5" thickBot="1" x14ac:dyDescent="0.25">
      <c r="B3" s="2" t="s">
        <v>831</v>
      </c>
      <c r="C3" s="3"/>
      <c r="D3" s="4"/>
      <c r="E3" s="5"/>
      <c r="F3" s="6"/>
      <c r="G3" s="6"/>
    </row>
    <row r="4" spans="2:7" ht="24" x14ac:dyDescent="0.2">
      <c r="B4" s="7" t="s">
        <v>0</v>
      </c>
      <c r="C4" s="8" t="s">
        <v>1</v>
      </c>
      <c r="D4" s="8" t="s">
        <v>5</v>
      </c>
      <c r="E4" s="9" t="s">
        <v>2</v>
      </c>
      <c r="F4" s="10" t="s">
        <v>3</v>
      </c>
      <c r="G4" s="11" t="s">
        <v>4</v>
      </c>
    </row>
    <row r="5" spans="2:7" x14ac:dyDescent="0.2">
      <c r="B5" s="17" t="s">
        <v>30</v>
      </c>
      <c r="C5" s="18"/>
      <c r="D5" s="18"/>
      <c r="E5" s="19"/>
      <c r="F5" s="20"/>
      <c r="G5" s="20"/>
    </row>
    <row r="6" spans="2:7" x14ac:dyDescent="0.2">
      <c r="B6" s="22" t="s">
        <v>31</v>
      </c>
      <c r="C6" s="23"/>
      <c r="D6" s="23"/>
      <c r="E6" s="24"/>
      <c r="F6" s="25"/>
      <c r="G6" s="25"/>
    </row>
    <row r="7" spans="2:7" x14ac:dyDescent="0.2">
      <c r="B7" s="27" t="s">
        <v>123</v>
      </c>
      <c r="C7" s="23" t="s">
        <v>124</v>
      </c>
      <c r="D7" s="23" t="s">
        <v>125</v>
      </c>
      <c r="E7" s="28">
        <v>1191310</v>
      </c>
      <c r="F7" s="25">
        <v>16297.72</v>
      </c>
      <c r="G7" s="25">
        <v>8.31</v>
      </c>
    </row>
    <row r="8" spans="2:7" x14ac:dyDescent="0.2">
      <c r="B8" s="27" t="s">
        <v>38</v>
      </c>
      <c r="C8" s="23" t="s">
        <v>39</v>
      </c>
      <c r="D8" s="23" t="s">
        <v>37</v>
      </c>
      <c r="E8" s="28">
        <v>2506000</v>
      </c>
      <c r="F8" s="25">
        <v>14587.43</v>
      </c>
      <c r="G8" s="25">
        <v>7.44</v>
      </c>
    </row>
    <row r="9" spans="2:7" x14ac:dyDescent="0.2">
      <c r="B9" s="27" t="s">
        <v>121</v>
      </c>
      <c r="C9" s="23" t="s">
        <v>122</v>
      </c>
      <c r="D9" s="23" t="s">
        <v>37</v>
      </c>
      <c r="E9" s="28">
        <v>767184</v>
      </c>
      <c r="F9" s="25">
        <v>11459.04</v>
      </c>
      <c r="G9" s="25">
        <v>5.84</v>
      </c>
    </row>
    <row r="10" spans="2:7" x14ac:dyDescent="0.2">
      <c r="B10" s="27" t="s">
        <v>35</v>
      </c>
      <c r="C10" s="23" t="s">
        <v>36</v>
      </c>
      <c r="D10" s="23" t="s">
        <v>37</v>
      </c>
      <c r="E10" s="28">
        <v>2975000</v>
      </c>
      <c r="F10" s="25">
        <v>10837.93</v>
      </c>
      <c r="G10" s="25">
        <v>5.53</v>
      </c>
    </row>
    <row r="11" spans="2:7" x14ac:dyDescent="0.2">
      <c r="B11" s="27" t="s">
        <v>32</v>
      </c>
      <c r="C11" s="23" t="s">
        <v>33</v>
      </c>
      <c r="D11" s="23" t="s">
        <v>34</v>
      </c>
      <c r="E11" s="28">
        <v>680000</v>
      </c>
      <c r="F11" s="25">
        <v>9648.52</v>
      </c>
      <c r="G11" s="25">
        <v>4.92</v>
      </c>
    </row>
    <row r="12" spans="2:7" x14ac:dyDescent="0.2">
      <c r="B12" s="27" t="s">
        <v>131</v>
      </c>
      <c r="C12" s="23" t="s">
        <v>132</v>
      </c>
      <c r="D12" s="23" t="s">
        <v>111</v>
      </c>
      <c r="E12" s="28">
        <v>132450</v>
      </c>
      <c r="F12" s="25">
        <v>6820.98</v>
      </c>
      <c r="G12" s="25">
        <v>3.48</v>
      </c>
    </row>
    <row r="13" spans="2:7" x14ac:dyDescent="0.2">
      <c r="B13" s="27" t="s">
        <v>133</v>
      </c>
      <c r="C13" s="23" t="s">
        <v>134</v>
      </c>
      <c r="D13" s="23" t="s">
        <v>37</v>
      </c>
      <c r="E13" s="28">
        <v>928000</v>
      </c>
      <c r="F13" s="25">
        <v>6472.34</v>
      </c>
      <c r="G13" s="25">
        <v>3.3</v>
      </c>
    </row>
    <row r="14" spans="2:7" x14ac:dyDescent="0.2">
      <c r="B14" s="27" t="s">
        <v>126</v>
      </c>
      <c r="C14" s="23" t="s">
        <v>127</v>
      </c>
      <c r="D14" s="23" t="s">
        <v>125</v>
      </c>
      <c r="E14" s="28">
        <v>192815</v>
      </c>
      <c r="F14" s="25">
        <v>6127.37</v>
      </c>
      <c r="G14" s="25">
        <v>3.12</v>
      </c>
    </row>
    <row r="15" spans="2:7" x14ac:dyDescent="0.2">
      <c r="B15" s="27" t="s">
        <v>147</v>
      </c>
      <c r="C15" s="23" t="s">
        <v>148</v>
      </c>
      <c r="D15" s="23" t="s">
        <v>149</v>
      </c>
      <c r="E15" s="28">
        <v>119000</v>
      </c>
      <c r="F15" s="25">
        <v>4311.13</v>
      </c>
      <c r="G15" s="25">
        <v>2.2000000000000002</v>
      </c>
    </row>
    <row r="16" spans="2:7" x14ac:dyDescent="0.2">
      <c r="B16" s="27" t="s">
        <v>48</v>
      </c>
      <c r="C16" s="23" t="s">
        <v>49</v>
      </c>
      <c r="D16" s="23" t="s">
        <v>50</v>
      </c>
      <c r="E16" s="28">
        <v>420000</v>
      </c>
      <c r="F16" s="25">
        <v>4208.1899999999996</v>
      </c>
      <c r="G16" s="25">
        <v>2.15</v>
      </c>
    </row>
    <row r="17" spans="2:7" x14ac:dyDescent="0.2">
      <c r="B17" s="27" t="s">
        <v>145</v>
      </c>
      <c r="C17" s="23" t="s">
        <v>146</v>
      </c>
      <c r="D17" s="23" t="s">
        <v>141</v>
      </c>
      <c r="E17" s="28">
        <v>160700</v>
      </c>
      <c r="F17" s="25">
        <v>4077.6</v>
      </c>
      <c r="G17" s="25">
        <v>2.08</v>
      </c>
    </row>
    <row r="18" spans="2:7" x14ac:dyDescent="0.2">
      <c r="B18" s="27" t="s">
        <v>190</v>
      </c>
      <c r="C18" s="23" t="s">
        <v>191</v>
      </c>
      <c r="D18" s="23" t="s">
        <v>192</v>
      </c>
      <c r="E18" s="28">
        <v>131200</v>
      </c>
      <c r="F18" s="25">
        <v>3819.17</v>
      </c>
      <c r="G18" s="25">
        <v>1.95</v>
      </c>
    </row>
    <row r="19" spans="2:7" x14ac:dyDescent="0.2">
      <c r="B19" s="27" t="s">
        <v>150</v>
      </c>
      <c r="C19" s="23" t="s">
        <v>151</v>
      </c>
      <c r="D19" s="23" t="s">
        <v>50</v>
      </c>
      <c r="E19" s="28">
        <v>360000</v>
      </c>
      <c r="F19" s="25">
        <v>3781.44</v>
      </c>
      <c r="G19" s="25">
        <v>1.93</v>
      </c>
    </row>
    <row r="20" spans="2:7" x14ac:dyDescent="0.2">
      <c r="B20" s="27" t="s">
        <v>135</v>
      </c>
      <c r="C20" s="23" t="s">
        <v>136</v>
      </c>
      <c r="D20" s="23" t="s">
        <v>111</v>
      </c>
      <c r="E20" s="28">
        <v>150000</v>
      </c>
      <c r="F20" s="25">
        <v>3747.15</v>
      </c>
      <c r="G20" s="25">
        <v>1.91</v>
      </c>
    </row>
    <row r="21" spans="2:7" x14ac:dyDescent="0.2">
      <c r="B21" s="27" t="s">
        <v>76</v>
      </c>
      <c r="C21" s="23" t="s">
        <v>77</v>
      </c>
      <c r="D21" s="23" t="s">
        <v>64</v>
      </c>
      <c r="E21" s="28">
        <v>205000</v>
      </c>
      <c r="F21" s="25">
        <v>3257.45</v>
      </c>
      <c r="G21" s="25">
        <v>1.66</v>
      </c>
    </row>
    <row r="22" spans="2:7" x14ac:dyDescent="0.2">
      <c r="B22" s="27" t="s">
        <v>221</v>
      </c>
      <c r="C22" s="23" t="s">
        <v>222</v>
      </c>
      <c r="D22" s="23" t="s">
        <v>160</v>
      </c>
      <c r="E22" s="28">
        <v>1585000</v>
      </c>
      <c r="F22" s="25">
        <v>3192.98</v>
      </c>
      <c r="G22" s="25">
        <v>1.63</v>
      </c>
    </row>
    <row r="23" spans="2:7" x14ac:dyDescent="0.2">
      <c r="B23" s="27" t="s">
        <v>156</v>
      </c>
      <c r="C23" s="23" t="s">
        <v>157</v>
      </c>
      <c r="D23" s="23" t="s">
        <v>111</v>
      </c>
      <c r="E23" s="28">
        <v>570000</v>
      </c>
      <c r="F23" s="25">
        <v>3185.16</v>
      </c>
      <c r="G23" s="25">
        <v>1.62</v>
      </c>
    </row>
    <row r="24" spans="2:7" x14ac:dyDescent="0.2">
      <c r="B24" s="27" t="s">
        <v>86</v>
      </c>
      <c r="C24" s="23" t="s">
        <v>87</v>
      </c>
      <c r="D24" s="23" t="s">
        <v>88</v>
      </c>
      <c r="E24" s="28">
        <v>390000</v>
      </c>
      <c r="F24" s="25">
        <v>3166.22</v>
      </c>
      <c r="G24" s="25">
        <v>1.61</v>
      </c>
    </row>
    <row r="25" spans="2:7" x14ac:dyDescent="0.2">
      <c r="B25" s="27" t="s">
        <v>223</v>
      </c>
      <c r="C25" s="23" t="s">
        <v>224</v>
      </c>
      <c r="D25" s="23" t="s">
        <v>125</v>
      </c>
      <c r="E25" s="28">
        <v>76500</v>
      </c>
      <c r="F25" s="25">
        <v>3101.54</v>
      </c>
      <c r="G25" s="25">
        <v>1.58</v>
      </c>
    </row>
    <row r="26" spans="2:7" x14ac:dyDescent="0.2">
      <c r="B26" s="27" t="s">
        <v>158</v>
      </c>
      <c r="C26" s="23" t="s">
        <v>159</v>
      </c>
      <c r="D26" s="23" t="s">
        <v>160</v>
      </c>
      <c r="E26" s="28">
        <v>560000</v>
      </c>
      <c r="F26" s="25">
        <v>3035.76</v>
      </c>
      <c r="G26" s="25">
        <v>1.55</v>
      </c>
    </row>
    <row r="27" spans="2:7" x14ac:dyDescent="0.2">
      <c r="B27" s="27" t="s">
        <v>168</v>
      </c>
      <c r="C27" s="23" t="s">
        <v>169</v>
      </c>
      <c r="D27" s="23" t="s">
        <v>170</v>
      </c>
      <c r="E27" s="28">
        <v>101500</v>
      </c>
      <c r="F27" s="25">
        <v>2901.94</v>
      </c>
      <c r="G27" s="25">
        <v>1.48</v>
      </c>
    </row>
    <row r="28" spans="2:7" x14ac:dyDescent="0.2">
      <c r="B28" s="27" t="s">
        <v>137</v>
      </c>
      <c r="C28" s="23" t="s">
        <v>138</v>
      </c>
      <c r="D28" s="23" t="s">
        <v>125</v>
      </c>
      <c r="E28" s="28">
        <v>281000</v>
      </c>
      <c r="F28" s="25">
        <v>2761.25</v>
      </c>
      <c r="G28" s="25">
        <v>1.41</v>
      </c>
    </row>
    <row r="29" spans="2:7" x14ac:dyDescent="0.2">
      <c r="B29" s="27" t="s">
        <v>225</v>
      </c>
      <c r="C29" s="23" t="s">
        <v>226</v>
      </c>
      <c r="D29" s="23" t="s">
        <v>125</v>
      </c>
      <c r="E29" s="28">
        <v>151000</v>
      </c>
      <c r="F29" s="25">
        <v>2682.52</v>
      </c>
      <c r="G29" s="25">
        <v>1.37</v>
      </c>
    </row>
    <row r="30" spans="2:7" x14ac:dyDescent="0.2">
      <c r="B30" s="27" t="s">
        <v>142</v>
      </c>
      <c r="C30" s="23" t="s">
        <v>143</v>
      </c>
      <c r="D30" s="23" t="s">
        <v>144</v>
      </c>
      <c r="E30" s="28">
        <v>317000</v>
      </c>
      <c r="F30" s="25">
        <v>2520.94</v>
      </c>
      <c r="G30" s="25">
        <v>1.29</v>
      </c>
    </row>
    <row r="31" spans="2:7" x14ac:dyDescent="0.2">
      <c r="B31" s="27" t="s">
        <v>93</v>
      </c>
      <c r="C31" s="23" t="s">
        <v>94</v>
      </c>
      <c r="D31" s="23" t="s">
        <v>95</v>
      </c>
      <c r="E31" s="28">
        <v>750000</v>
      </c>
      <c r="F31" s="25">
        <v>2451.38</v>
      </c>
      <c r="G31" s="25">
        <v>1.25</v>
      </c>
    </row>
    <row r="32" spans="2:7" x14ac:dyDescent="0.2">
      <c r="B32" s="27" t="s">
        <v>227</v>
      </c>
      <c r="C32" s="23" t="s">
        <v>228</v>
      </c>
      <c r="D32" s="23" t="s">
        <v>170</v>
      </c>
      <c r="E32" s="28">
        <v>56500</v>
      </c>
      <c r="F32" s="25">
        <v>2418.5100000000002</v>
      </c>
      <c r="G32" s="25">
        <v>1.23</v>
      </c>
    </row>
    <row r="33" spans="2:7" x14ac:dyDescent="0.2">
      <c r="B33" s="27" t="s">
        <v>114</v>
      </c>
      <c r="C33" s="23" t="s">
        <v>115</v>
      </c>
      <c r="D33" s="23" t="s">
        <v>50</v>
      </c>
      <c r="E33" s="28">
        <v>614272</v>
      </c>
      <c r="F33" s="25">
        <v>2411.02</v>
      </c>
      <c r="G33" s="25">
        <v>1.23</v>
      </c>
    </row>
    <row r="34" spans="2:7" x14ac:dyDescent="0.2">
      <c r="B34" s="27" t="s">
        <v>173</v>
      </c>
      <c r="C34" s="23" t="s">
        <v>174</v>
      </c>
      <c r="D34" s="23" t="s">
        <v>175</v>
      </c>
      <c r="E34" s="28">
        <v>105500</v>
      </c>
      <c r="F34" s="25">
        <v>2382.35</v>
      </c>
      <c r="G34" s="25">
        <v>1.21</v>
      </c>
    </row>
    <row r="35" spans="2:7" x14ac:dyDescent="0.2">
      <c r="B35" s="27" t="s">
        <v>46</v>
      </c>
      <c r="C35" s="23" t="s">
        <v>47</v>
      </c>
      <c r="D35" s="23" t="s">
        <v>45</v>
      </c>
      <c r="E35" s="28">
        <v>5016</v>
      </c>
      <c r="F35" s="25">
        <v>2381.59</v>
      </c>
      <c r="G35" s="25">
        <v>1.21</v>
      </c>
    </row>
    <row r="36" spans="2:7" x14ac:dyDescent="0.2">
      <c r="B36" s="27" t="s">
        <v>82</v>
      </c>
      <c r="C36" s="23" t="s">
        <v>83</v>
      </c>
      <c r="D36" s="23" t="s">
        <v>50</v>
      </c>
      <c r="E36" s="28">
        <v>64820</v>
      </c>
      <c r="F36" s="25">
        <v>2380.29</v>
      </c>
      <c r="G36" s="25">
        <v>1.21</v>
      </c>
    </row>
    <row r="37" spans="2:7" x14ac:dyDescent="0.2">
      <c r="B37" s="27" t="s">
        <v>229</v>
      </c>
      <c r="C37" s="23" t="s">
        <v>230</v>
      </c>
      <c r="D37" s="23" t="s">
        <v>160</v>
      </c>
      <c r="E37" s="28">
        <v>32000</v>
      </c>
      <c r="F37" s="25">
        <v>2108.8200000000002</v>
      </c>
      <c r="G37" s="25">
        <v>1.08</v>
      </c>
    </row>
    <row r="38" spans="2:7" x14ac:dyDescent="0.2">
      <c r="B38" s="27" t="s">
        <v>73</v>
      </c>
      <c r="C38" s="23" t="s">
        <v>74</v>
      </c>
      <c r="D38" s="23" t="s">
        <v>75</v>
      </c>
      <c r="E38" s="28">
        <v>365000</v>
      </c>
      <c r="F38" s="25">
        <v>2005.49</v>
      </c>
      <c r="G38" s="25">
        <v>1.02</v>
      </c>
    </row>
    <row r="39" spans="2:7" x14ac:dyDescent="0.2">
      <c r="B39" s="27" t="s">
        <v>195</v>
      </c>
      <c r="C39" s="23" t="s">
        <v>196</v>
      </c>
      <c r="D39" s="23" t="s">
        <v>149</v>
      </c>
      <c r="E39" s="28">
        <v>245000</v>
      </c>
      <c r="F39" s="25">
        <v>1997</v>
      </c>
      <c r="G39" s="25">
        <v>1.02</v>
      </c>
    </row>
    <row r="40" spans="2:7" x14ac:dyDescent="0.2">
      <c r="B40" s="27" t="s">
        <v>188</v>
      </c>
      <c r="C40" s="23" t="s">
        <v>189</v>
      </c>
      <c r="D40" s="23" t="s">
        <v>141</v>
      </c>
      <c r="E40" s="28">
        <v>308000</v>
      </c>
      <c r="F40" s="25">
        <v>1967.81</v>
      </c>
      <c r="G40" s="25">
        <v>1</v>
      </c>
    </row>
    <row r="41" spans="2:7" x14ac:dyDescent="0.2">
      <c r="B41" s="27" t="s">
        <v>231</v>
      </c>
      <c r="C41" s="23" t="s">
        <v>232</v>
      </c>
      <c r="D41" s="23" t="s">
        <v>111</v>
      </c>
      <c r="E41" s="28">
        <v>985000</v>
      </c>
      <c r="F41" s="25">
        <v>1959.66</v>
      </c>
      <c r="G41" s="25">
        <v>1</v>
      </c>
    </row>
    <row r="42" spans="2:7" x14ac:dyDescent="0.2">
      <c r="B42" s="27" t="s">
        <v>233</v>
      </c>
      <c r="C42" s="23" t="s">
        <v>234</v>
      </c>
      <c r="D42" s="23" t="s">
        <v>64</v>
      </c>
      <c r="E42" s="28">
        <v>135000</v>
      </c>
      <c r="F42" s="25">
        <v>1958.24</v>
      </c>
      <c r="G42" s="25">
        <v>1</v>
      </c>
    </row>
    <row r="43" spans="2:7" x14ac:dyDescent="0.2">
      <c r="B43" s="27" t="s">
        <v>171</v>
      </c>
      <c r="C43" s="23" t="s">
        <v>172</v>
      </c>
      <c r="D43" s="23" t="s">
        <v>160</v>
      </c>
      <c r="E43" s="28">
        <v>114000</v>
      </c>
      <c r="F43" s="25">
        <v>1924.89</v>
      </c>
      <c r="G43" s="25">
        <v>0.98</v>
      </c>
    </row>
    <row r="44" spans="2:7" x14ac:dyDescent="0.2">
      <c r="B44" s="27" t="s">
        <v>235</v>
      </c>
      <c r="C44" s="23" t="s">
        <v>236</v>
      </c>
      <c r="D44" s="23" t="s">
        <v>149</v>
      </c>
      <c r="E44" s="28">
        <v>42000</v>
      </c>
      <c r="F44" s="25">
        <v>1896.72</v>
      </c>
      <c r="G44" s="25">
        <v>0.97</v>
      </c>
    </row>
    <row r="45" spans="2:7" x14ac:dyDescent="0.2">
      <c r="B45" s="27" t="s">
        <v>237</v>
      </c>
      <c r="C45" s="23" t="s">
        <v>238</v>
      </c>
      <c r="D45" s="23" t="s">
        <v>144</v>
      </c>
      <c r="E45" s="28">
        <v>51500</v>
      </c>
      <c r="F45" s="25">
        <v>1890.36</v>
      </c>
      <c r="G45" s="25">
        <v>0.96</v>
      </c>
    </row>
    <row r="46" spans="2:7" x14ac:dyDescent="0.2">
      <c r="B46" s="27" t="s">
        <v>103</v>
      </c>
      <c r="C46" s="23" t="s">
        <v>104</v>
      </c>
      <c r="D46" s="23" t="s">
        <v>64</v>
      </c>
      <c r="E46" s="28">
        <v>63000</v>
      </c>
      <c r="F46" s="25">
        <v>1825.27</v>
      </c>
      <c r="G46" s="25">
        <v>0.93</v>
      </c>
    </row>
    <row r="47" spans="2:7" x14ac:dyDescent="0.2">
      <c r="B47" s="27" t="s">
        <v>59</v>
      </c>
      <c r="C47" s="23" t="s">
        <v>60</v>
      </c>
      <c r="D47" s="23" t="s">
        <v>61</v>
      </c>
      <c r="E47" s="28">
        <v>191575</v>
      </c>
      <c r="F47" s="25">
        <v>1813.83</v>
      </c>
      <c r="G47" s="25">
        <v>0.92</v>
      </c>
    </row>
    <row r="48" spans="2:7" x14ac:dyDescent="0.2">
      <c r="B48" s="27" t="s">
        <v>193</v>
      </c>
      <c r="C48" s="23" t="s">
        <v>194</v>
      </c>
      <c r="D48" s="23" t="s">
        <v>111</v>
      </c>
      <c r="E48" s="28">
        <v>191000</v>
      </c>
      <c r="F48" s="25">
        <v>1772.96</v>
      </c>
      <c r="G48" s="25">
        <v>0.9</v>
      </c>
    </row>
    <row r="49" spans="2:9" x14ac:dyDescent="0.2">
      <c r="B49" s="27" t="s">
        <v>80</v>
      </c>
      <c r="C49" s="23" t="s">
        <v>81</v>
      </c>
      <c r="D49" s="23" t="s">
        <v>45</v>
      </c>
      <c r="E49" s="28">
        <v>125500</v>
      </c>
      <c r="F49" s="25">
        <v>1769.61</v>
      </c>
      <c r="G49" s="25">
        <v>0.9</v>
      </c>
    </row>
    <row r="50" spans="2:9" x14ac:dyDescent="0.2">
      <c r="B50" s="27" t="s">
        <v>239</v>
      </c>
      <c r="C50" s="23" t="s">
        <v>240</v>
      </c>
      <c r="D50" s="23" t="s">
        <v>170</v>
      </c>
      <c r="E50" s="28">
        <v>22735</v>
      </c>
      <c r="F50" s="25">
        <v>1759.22</v>
      </c>
      <c r="G50" s="25">
        <v>0.9</v>
      </c>
    </row>
    <row r="51" spans="2:9" x14ac:dyDescent="0.2">
      <c r="B51" s="27" t="s">
        <v>43</v>
      </c>
      <c r="C51" s="23" t="s">
        <v>44</v>
      </c>
      <c r="D51" s="23" t="s">
        <v>45</v>
      </c>
      <c r="E51" s="28">
        <v>92500</v>
      </c>
      <c r="F51" s="25">
        <v>1705.7</v>
      </c>
      <c r="G51" s="25">
        <v>0.87</v>
      </c>
    </row>
    <row r="52" spans="2:9" x14ac:dyDescent="0.2">
      <c r="B52" s="27" t="s">
        <v>241</v>
      </c>
      <c r="C52" s="23" t="s">
        <v>242</v>
      </c>
      <c r="D52" s="23" t="s">
        <v>125</v>
      </c>
      <c r="E52" s="28">
        <v>83000</v>
      </c>
      <c r="F52" s="25">
        <v>1595.3</v>
      </c>
      <c r="G52" s="25">
        <v>0.81</v>
      </c>
    </row>
    <row r="53" spans="2:9" x14ac:dyDescent="0.2">
      <c r="B53" s="27" t="s">
        <v>243</v>
      </c>
      <c r="C53" s="23" t="s">
        <v>244</v>
      </c>
      <c r="D53" s="23" t="s">
        <v>144</v>
      </c>
      <c r="E53" s="28">
        <v>1380000</v>
      </c>
      <c r="F53" s="25">
        <v>1566.3</v>
      </c>
      <c r="G53" s="25">
        <v>0.8</v>
      </c>
    </row>
    <row r="54" spans="2:9" x14ac:dyDescent="0.2">
      <c r="B54" s="27" t="s">
        <v>245</v>
      </c>
      <c r="C54" s="23" t="s">
        <v>246</v>
      </c>
      <c r="D54" s="23" t="s">
        <v>37</v>
      </c>
      <c r="E54" s="28">
        <v>120000</v>
      </c>
      <c r="F54" s="25">
        <v>1473.42</v>
      </c>
      <c r="G54" s="25">
        <v>0.75</v>
      </c>
    </row>
    <row r="55" spans="2:9" x14ac:dyDescent="0.2">
      <c r="B55" s="27" t="s">
        <v>247</v>
      </c>
      <c r="C55" s="23" t="s">
        <v>248</v>
      </c>
      <c r="D55" s="23" t="s">
        <v>125</v>
      </c>
      <c r="E55" s="28">
        <v>25500</v>
      </c>
      <c r="F55" s="25">
        <v>1391.74</v>
      </c>
      <c r="G55" s="25">
        <v>0.71</v>
      </c>
    </row>
    <row r="56" spans="2:9" x14ac:dyDescent="0.2">
      <c r="B56" s="27" t="s">
        <v>152</v>
      </c>
      <c r="C56" s="23" t="s">
        <v>153</v>
      </c>
      <c r="D56" s="23" t="s">
        <v>144</v>
      </c>
      <c r="E56" s="28">
        <v>18950</v>
      </c>
      <c r="F56" s="25">
        <v>1299.82</v>
      </c>
      <c r="G56" s="25">
        <v>0.66</v>
      </c>
    </row>
    <row r="57" spans="2:9" x14ac:dyDescent="0.2">
      <c r="B57" s="27" t="s">
        <v>183</v>
      </c>
      <c r="C57" s="23" t="s">
        <v>184</v>
      </c>
      <c r="D57" s="23" t="s">
        <v>185</v>
      </c>
      <c r="E57" s="28">
        <v>42849</v>
      </c>
      <c r="F57" s="25">
        <v>1180.49</v>
      </c>
      <c r="G57" s="25">
        <v>0.6</v>
      </c>
    </row>
    <row r="58" spans="2:9" x14ac:dyDescent="0.2">
      <c r="B58" s="27" t="s">
        <v>249</v>
      </c>
      <c r="C58" s="23" t="s">
        <v>250</v>
      </c>
      <c r="D58" s="23" t="s">
        <v>141</v>
      </c>
      <c r="E58" s="28">
        <v>200000</v>
      </c>
      <c r="F58" s="25">
        <v>1081</v>
      </c>
      <c r="G58" s="25">
        <v>0.55000000000000004</v>
      </c>
    </row>
    <row r="59" spans="2:9" x14ac:dyDescent="0.2">
      <c r="B59" s="27" t="s">
        <v>89</v>
      </c>
      <c r="C59" s="23" t="s">
        <v>90</v>
      </c>
      <c r="D59" s="23" t="s">
        <v>50</v>
      </c>
      <c r="E59" s="28">
        <v>29144</v>
      </c>
      <c r="F59" s="25">
        <v>966.37</v>
      </c>
      <c r="G59" s="25">
        <v>0.49</v>
      </c>
    </row>
    <row r="60" spans="2:9" x14ac:dyDescent="0.2">
      <c r="B60" s="27" t="s">
        <v>128</v>
      </c>
      <c r="C60" s="23" t="s">
        <v>129</v>
      </c>
      <c r="D60" s="23" t="s">
        <v>130</v>
      </c>
      <c r="E60" s="28">
        <v>40500</v>
      </c>
      <c r="F60" s="25">
        <v>811.26</v>
      </c>
      <c r="G60" s="25">
        <v>0.41</v>
      </c>
    </row>
    <row r="61" spans="2:9" x14ac:dyDescent="0.2">
      <c r="B61" s="27" t="s">
        <v>78</v>
      </c>
      <c r="C61" s="23" t="s">
        <v>79</v>
      </c>
      <c r="D61" s="23" t="s">
        <v>64</v>
      </c>
      <c r="E61" s="28">
        <v>80000</v>
      </c>
      <c r="F61" s="25">
        <v>802.04</v>
      </c>
      <c r="G61" s="25">
        <v>0.41</v>
      </c>
    </row>
    <row r="62" spans="2:9" x14ac:dyDescent="0.2">
      <c r="B62" s="27" t="s">
        <v>139</v>
      </c>
      <c r="C62" s="23" t="s">
        <v>140</v>
      </c>
      <c r="D62" s="23" t="s">
        <v>141</v>
      </c>
      <c r="E62" s="28">
        <v>32830</v>
      </c>
      <c r="F62" s="25">
        <v>798.26</v>
      </c>
      <c r="G62" s="25">
        <v>0.41</v>
      </c>
    </row>
    <row r="63" spans="2:9" x14ac:dyDescent="0.2">
      <c r="B63" s="29" t="s">
        <v>116</v>
      </c>
      <c r="C63" s="30"/>
      <c r="D63" s="30"/>
      <c r="E63" s="31"/>
      <c r="F63" s="32">
        <f>SUM(F7:F62)</f>
        <v>191748.48999999996</v>
      </c>
      <c r="G63" s="32">
        <f>SUM(G7:G62)</f>
        <v>97.749999999999957</v>
      </c>
      <c r="H63" s="14"/>
      <c r="I63" s="14"/>
    </row>
    <row r="64" spans="2:9" x14ac:dyDescent="0.2">
      <c r="B64" s="37" t="s">
        <v>117</v>
      </c>
      <c r="C64" s="37"/>
      <c r="D64" s="37"/>
      <c r="E64" s="38"/>
      <c r="F64" s="39">
        <f>F63</f>
        <v>191748.48999999996</v>
      </c>
      <c r="G64" s="39">
        <f>G63</f>
        <v>97.749999999999957</v>
      </c>
      <c r="H64" s="14"/>
      <c r="I64" s="14"/>
    </row>
    <row r="65" spans="2:9" x14ac:dyDescent="0.2">
      <c r="B65" s="40" t="s">
        <v>118</v>
      </c>
      <c r="C65" s="41"/>
      <c r="D65" s="41"/>
      <c r="E65" s="42"/>
      <c r="F65" s="43"/>
      <c r="G65" s="43"/>
    </row>
    <row r="66" spans="2:9" x14ac:dyDescent="0.2">
      <c r="B66" s="27" t="s">
        <v>118</v>
      </c>
      <c r="C66" s="23"/>
      <c r="D66" s="23"/>
      <c r="E66" s="24"/>
      <c r="F66" s="25">
        <v>9224.23</v>
      </c>
      <c r="G66" s="25">
        <v>4.7</v>
      </c>
    </row>
    <row r="67" spans="2:9" x14ac:dyDescent="0.2">
      <c r="B67" s="29" t="s">
        <v>116</v>
      </c>
      <c r="C67" s="30"/>
      <c r="D67" s="30"/>
      <c r="E67" s="31"/>
      <c r="F67" s="32">
        <f>SUM(F65:F66)</f>
        <v>9224.23</v>
      </c>
      <c r="G67" s="32">
        <f>SUM(G65:G66)</f>
        <v>4.7</v>
      </c>
      <c r="H67" s="14"/>
      <c r="I67" s="14"/>
    </row>
    <row r="68" spans="2:9" x14ac:dyDescent="0.2">
      <c r="B68" s="34" t="s">
        <v>117</v>
      </c>
      <c r="C68" s="34"/>
      <c r="D68" s="34"/>
      <c r="E68" s="35"/>
      <c r="F68" s="36">
        <f>F67</f>
        <v>9224.23</v>
      </c>
      <c r="G68" s="36">
        <f>G67</f>
        <v>4.7</v>
      </c>
      <c r="H68" s="14"/>
      <c r="I68" s="14"/>
    </row>
    <row r="69" spans="2:9" x14ac:dyDescent="0.2">
      <c r="B69" s="44" t="s">
        <v>120</v>
      </c>
      <c r="C69" s="44"/>
      <c r="D69" s="44"/>
      <c r="E69" s="45"/>
      <c r="F69" s="16">
        <f>F70-(+F64+F68)</f>
        <v>-4835.8099999999686</v>
      </c>
      <c r="G69" s="16">
        <f>G70-(+G64+G68)</f>
        <v>-2.4499999999999602</v>
      </c>
      <c r="H69" s="14"/>
      <c r="I69" s="14"/>
    </row>
    <row r="70" spans="2:9" x14ac:dyDescent="0.2">
      <c r="B70" s="44" t="s">
        <v>119</v>
      </c>
      <c r="C70" s="44"/>
      <c r="D70" s="44"/>
      <c r="E70" s="45"/>
      <c r="F70" s="16">
        <v>196136.91</v>
      </c>
      <c r="G70" s="16">
        <v>100</v>
      </c>
      <c r="H70" s="14"/>
      <c r="I70" s="14"/>
    </row>
    <row r="72" spans="2:9" x14ac:dyDescent="0.2">
      <c r="B72" s="14"/>
    </row>
  </sheetData>
  <mergeCells count="1">
    <mergeCell ref="B1:G1"/>
  </mergeCells>
  <pageMargins left="0.7" right="0.7" top="0.75" bottom="0.75" header="0.3" footer="0.3"/>
  <pageSetup paperSize="9" orientation="portrait" r:id="rId1"/>
  <headerFooter>
    <oddFooter>&amp;R&amp;1#&amp;"Calibri"&amp;10&amp;KFF0000|PUBLIC|</oddFooter>
    <evenFooter>&amp;LPUBLIC</evenFooter>
    <firstFooter>&amp;LPUBLIC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5"/>
  <sheetViews>
    <sheetView topLeftCell="A47" workbookViewId="0">
      <selection activeCell="J1" sqref="J1"/>
    </sheetView>
  </sheetViews>
  <sheetFormatPr defaultRowHeight="12" x14ac:dyDescent="0.2"/>
  <cols>
    <col min="1" max="1" width="9.140625" style="1"/>
    <col min="2" max="2" width="59.28515625" style="1" bestFit="1" customWidth="1"/>
    <col min="3" max="3" width="13.28515625" style="1" bestFit="1" customWidth="1"/>
    <col min="4" max="4" width="23.42578125" style="1" bestFit="1" customWidth="1"/>
    <col min="5" max="5" width="18.28515625" style="12" bestFit="1" customWidth="1"/>
    <col min="6" max="6" width="15.28515625" style="13" bestFit="1" customWidth="1"/>
    <col min="7" max="7" width="7.42578125" style="13" bestFit="1" customWidth="1"/>
    <col min="8" max="16384" width="9.140625" style="1"/>
  </cols>
  <sheetData>
    <row r="1" spans="2:7" ht="21" customHeight="1" x14ac:dyDescent="0.2">
      <c r="B1" s="86" t="s">
        <v>10</v>
      </c>
      <c r="C1" s="87"/>
      <c r="D1" s="87"/>
      <c r="E1" s="87"/>
      <c r="F1" s="87"/>
      <c r="G1" s="87"/>
    </row>
    <row r="3" spans="2:7" ht="16.5" thickBot="1" x14ac:dyDescent="0.25">
      <c r="B3" s="2" t="s">
        <v>831</v>
      </c>
      <c r="C3" s="3"/>
      <c r="D3" s="4"/>
      <c r="E3" s="5"/>
      <c r="F3" s="6"/>
      <c r="G3" s="6"/>
    </row>
    <row r="4" spans="2:7" ht="24" x14ac:dyDescent="0.2">
      <c r="B4" s="7" t="s">
        <v>0</v>
      </c>
      <c r="C4" s="8" t="s">
        <v>1</v>
      </c>
      <c r="D4" s="8" t="s">
        <v>5</v>
      </c>
      <c r="E4" s="9" t="s">
        <v>2</v>
      </c>
      <c r="F4" s="10" t="s">
        <v>3</v>
      </c>
      <c r="G4" s="11" t="s">
        <v>4</v>
      </c>
    </row>
    <row r="5" spans="2:7" x14ac:dyDescent="0.2">
      <c r="B5" s="17" t="s">
        <v>30</v>
      </c>
      <c r="C5" s="18"/>
      <c r="D5" s="18"/>
      <c r="E5" s="19"/>
      <c r="F5" s="20"/>
      <c r="G5" s="20"/>
    </row>
    <row r="6" spans="2:7" x14ac:dyDescent="0.2">
      <c r="B6" s="22" t="s">
        <v>31</v>
      </c>
      <c r="C6" s="23"/>
      <c r="D6" s="23"/>
      <c r="E6" s="24"/>
      <c r="F6" s="25"/>
      <c r="G6" s="25"/>
    </row>
    <row r="7" spans="2:7" x14ac:dyDescent="0.2">
      <c r="B7" s="27" t="s">
        <v>121</v>
      </c>
      <c r="C7" s="23" t="s">
        <v>122</v>
      </c>
      <c r="D7" s="23" t="s">
        <v>37</v>
      </c>
      <c r="E7" s="28">
        <v>3066000</v>
      </c>
      <c r="F7" s="25">
        <v>45795.31</v>
      </c>
      <c r="G7" s="25">
        <v>5.6</v>
      </c>
    </row>
    <row r="8" spans="2:7" x14ac:dyDescent="0.2">
      <c r="B8" s="27" t="s">
        <v>38</v>
      </c>
      <c r="C8" s="23" t="s">
        <v>39</v>
      </c>
      <c r="D8" s="23" t="s">
        <v>37</v>
      </c>
      <c r="E8" s="28">
        <v>6898000</v>
      </c>
      <c r="F8" s="25">
        <v>40153.26</v>
      </c>
      <c r="G8" s="25">
        <v>4.91</v>
      </c>
    </row>
    <row r="9" spans="2:7" x14ac:dyDescent="0.2">
      <c r="B9" s="27" t="s">
        <v>123</v>
      </c>
      <c r="C9" s="23" t="s">
        <v>124</v>
      </c>
      <c r="D9" s="23" t="s">
        <v>125</v>
      </c>
      <c r="E9" s="28">
        <v>2560000</v>
      </c>
      <c r="F9" s="25">
        <v>35022.080000000002</v>
      </c>
      <c r="G9" s="25">
        <v>4.28</v>
      </c>
    </row>
    <row r="10" spans="2:7" x14ac:dyDescent="0.2">
      <c r="B10" s="27" t="s">
        <v>131</v>
      </c>
      <c r="C10" s="23" t="s">
        <v>132</v>
      </c>
      <c r="D10" s="23" t="s">
        <v>111</v>
      </c>
      <c r="E10" s="28">
        <v>618000</v>
      </c>
      <c r="F10" s="25">
        <v>31826.07</v>
      </c>
      <c r="G10" s="25">
        <v>3.89</v>
      </c>
    </row>
    <row r="11" spans="2:7" x14ac:dyDescent="0.2">
      <c r="B11" s="27" t="s">
        <v>128</v>
      </c>
      <c r="C11" s="23" t="s">
        <v>129</v>
      </c>
      <c r="D11" s="23" t="s">
        <v>130</v>
      </c>
      <c r="E11" s="28">
        <v>1433000</v>
      </c>
      <c r="F11" s="25">
        <v>28704.42</v>
      </c>
      <c r="G11" s="25">
        <v>3.51</v>
      </c>
    </row>
    <row r="12" spans="2:7" x14ac:dyDescent="0.2">
      <c r="B12" s="27" t="s">
        <v>133</v>
      </c>
      <c r="C12" s="23" t="s">
        <v>134</v>
      </c>
      <c r="D12" s="23" t="s">
        <v>37</v>
      </c>
      <c r="E12" s="28">
        <v>4113090</v>
      </c>
      <c r="F12" s="25">
        <v>28686.75</v>
      </c>
      <c r="G12" s="25">
        <v>3.51</v>
      </c>
    </row>
    <row r="13" spans="2:7" x14ac:dyDescent="0.2">
      <c r="B13" s="27" t="s">
        <v>158</v>
      </c>
      <c r="C13" s="23" t="s">
        <v>159</v>
      </c>
      <c r="D13" s="23" t="s">
        <v>160</v>
      </c>
      <c r="E13" s="28">
        <v>3944476</v>
      </c>
      <c r="F13" s="25">
        <v>21383</v>
      </c>
      <c r="G13" s="25">
        <v>2.61</v>
      </c>
    </row>
    <row r="14" spans="2:7" x14ac:dyDescent="0.2">
      <c r="B14" s="27" t="s">
        <v>73</v>
      </c>
      <c r="C14" s="23" t="s">
        <v>74</v>
      </c>
      <c r="D14" s="23" t="s">
        <v>75</v>
      </c>
      <c r="E14" s="28">
        <v>3469300</v>
      </c>
      <c r="F14" s="25">
        <v>19062.07</v>
      </c>
      <c r="G14" s="25">
        <v>2.33</v>
      </c>
    </row>
    <row r="15" spans="2:7" x14ac:dyDescent="0.2">
      <c r="B15" s="27" t="s">
        <v>48</v>
      </c>
      <c r="C15" s="23" t="s">
        <v>49</v>
      </c>
      <c r="D15" s="23" t="s">
        <v>50</v>
      </c>
      <c r="E15" s="28">
        <v>1821175</v>
      </c>
      <c r="F15" s="25">
        <v>18247.259999999998</v>
      </c>
      <c r="G15" s="25">
        <v>2.23</v>
      </c>
    </row>
    <row r="16" spans="2:7" x14ac:dyDescent="0.2">
      <c r="B16" s="27" t="s">
        <v>32</v>
      </c>
      <c r="C16" s="23" t="s">
        <v>33</v>
      </c>
      <c r="D16" s="23" t="s">
        <v>34</v>
      </c>
      <c r="E16" s="28">
        <v>1225000</v>
      </c>
      <c r="F16" s="25">
        <v>17381.53</v>
      </c>
      <c r="G16" s="25">
        <v>2.13</v>
      </c>
    </row>
    <row r="17" spans="2:7" x14ac:dyDescent="0.2">
      <c r="B17" s="27" t="s">
        <v>163</v>
      </c>
      <c r="C17" s="23" t="s">
        <v>164</v>
      </c>
      <c r="D17" s="23" t="s">
        <v>165</v>
      </c>
      <c r="E17" s="28">
        <v>1852802</v>
      </c>
      <c r="F17" s="25">
        <v>15923.91</v>
      </c>
      <c r="G17" s="25">
        <v>1.95</v>
      </c>
    </row>
    <row r="18" spans="2:7" x14ac:dyDescent="0.2">
      <c r="B18" s="27" t="s">
        <v>231</v>
      </c>
      <c r="C18" s="23" t="s">
        <v>232</v>
      </c>
      <c r="D18" s="23" t="s">
        <v>111</v>
      </c>
      <c r="E18" s="28">
        <v>8000000</v>
      </c>
      <c r="F18" s="25">
        <v>15916</v>
      </c>
      <c r="G18" s="25">
        <v>1.95</v>
      </c>
    </row>
    <row r="19" spans="2:7" x14ac:dyDescent="0.2">
      <c r="B19" s="27" t="s">
        <v>168</v>
      </c>
      <c r="C19" s="23" t="s">
        <v>169</v>
      </c>
      <c r="D19" s="23" t="s">
        <v>170</v>
      </c>
      <c r="E19" s="28">
        <v>543005</v>
      </c>
      <c r="F19" s="25">
        <v>15524.78</v>
      </c>
      <c r="G19" s="25">
        <v>1.9</v>
      </c>
    </row>
    <row r="20" spans="2:7" x14ac:dyDescent="0.2">
      <c r="B20" s="27" t="s">
        <v>186</v>
      </c>
      <c r="C20" s="23" t="s">
        <v>187</v>
      </c>
      <c r="D20" s="23" t="s">
        <v>185</v>
      </c>
      <c r="E20" s="28">
        <v>218427</v>
      </c>
      <c r="F20" s="25">
        <v>15471.29</v>
      </c>
      <c r="G20" s="25">
        <v>1.89</v>
      </c>
    </row>
    <row r="21" spans="2:7" x14ac:dyDescent="0.2">
      <c r="B21" s="27" t="s">
        <v>137</v>
      </c>
      <c r="C21" s="23" t="s">
        <v>138</v>
      </c>
      <c r="D21" s="23" t="s">
        <v>125</v>
      </c>
      <c r="E21" s="28">
        <v>1550000</v>
      </c>
      <c r="F21" s="25">
        <v>15231.08</v>
      </c>
      <c r="G21" s="25">
        <v>1.86</v>
      </c>
    </row>
    <row r="22" spans="2:7" x14ac:dyDescent="0.2">
      <c r="B22" s="27" t="s">
        <v>193</v>
      </c>
      <c r="C22" s="23" t="s">
        <v>194</v>
      </c>
      <c r="D22" s="23" t="s">
        <v>111</v>
      </c>
      <c r="E22" s="28">
        <v>1639619</v>
      </c>
      <c r="F22" s="25">
        <v>15219.76</v>
      </c>
      <c r="G22" s="25">
        <v>1.86</v>
      </c>
    </row>
    <row r="23" spans="2:7" x14ac:dyDescent="0.2">
      <c r="B23" s="27" t="s">
        <v>156</v>
      </c>
      <c r="C23" s="23" t="s">
        <v>157</v>
      </c>
      <c r="D23" s="23" t="s">
        <v>111</v>
      </c>
      <c r="E23" s="28">
        <v>2699707</v>
      </c>
      <c r="F23" s="25">
        <v>15085.96</v>
      </c>
      <c r="G23" s="25">
        <v>1.84</v>
      </c>
    </row>
    <row r="24" spans="2:7" x14ac:dyDescent="0.2">
      <c r="B24" s="27" t="s">
        <v>126</v>
      </c>
      <c r="C24" s="23" t="s">
        <v>127</v>
      </c>
      <c r="D24" s="23" t="s">
        <v>125</v>
      </c>
      <c r="E24" s="28">
        <v>435264</v>
      </c>
      <c r="F24" s="25">
        <v>13832.04</v>
      </c>
      <c r="G24" s="25">
        <v>1.69</v>
      </c>
    </row>
    <row r="25" spans="2:7" x14ac:dyDescent="0.2">
      <c r="B25" s="27" t="s">
        <v>154</v>
      </c>
      <c r="C25" s="23" t="s">
        <v>155</v>
      </c>
      <c r="D25" s="23" t="s">
        <v>58</v>
      </c>
      <c r="E25" s="28">
        <v>985000</v>
      </c>
      <c r="F25" s="25">
        <v>13588.57</v>
      </c>
      <c r="G25" s="25">
        <v>1.66</v>
      </c>
    </row>
    <row r="26" spans="2:7" x14ac:dyDescent="0.2">
      <c r="B26" s="27" t="s">
        <v>251</v>
      </c>
      <c r="C26" s="23" t="s">
        <v>252</v>
      </c>
      <c r="D26" s="23" t="s">
        <v>144</v>
      </c>
      <c r="E26" s="28">
        <v>4500000</v>
      </c>
      <c r="F26" s="25">
        <v>13581</v>
      </c>
      <c r="G26" s="25">
        <v>1.66</v>
      </c>
    </row>
    <row r="27" spans="2:7" x14ac:dyDescent="0.2">
      <c r="B27" s="27" t="s">
        <v>190</v>
      </c>
      <c r="C27" s="23" t="s">
        <v>191</v>
      </c>
      <c r="D27" s="23" t="s">
        <v>192</v>
      </c>
      <c r="E27" s="28">
        <v>463954</v>
      </c>
      <c r="F27" s="25">
        <v>13505.47</v>
      </c>
      <c r="G27" s="25">
        <v>1.65</v>
      </c>
    </row>
    <row r="28" spans="2:7" x14ac:dyDescent="0.2">
      <c r="B28" s="27" t="s">
        <v>101</v>
      </c>
      <c r="C28" s="23" t="s">
        <v>102</v>
      </c>
      <c r="D28" s="23" t="s">
        <v>75</v>
      </c>
      <c r="E28" s="28">
        <v>2635534</v>
      </c>
      <c r="F28" s="25">
        <v>13503.16</v>
      </c>
      <c r="G28" s="25">
        <v>1.65</v>
      </c>
    </row>
    <row r="29" spans="2:7" x14ac:dyDescent="0.2">
      <c r="B29" s="27" t="s">
        <v>207</v>
      </c>
      <c r="C29" s="23" t="s">
        <v>208</v>
      </c>
      <c r="D29" s="23" t="s">
        <v>149</v>
      </c>
      <c r="E29" s="28">
        <v>696438</v>
      </c>
      <c r="F29" s="25">
        <v>13258.44</v>
      </c>
      <c r="G29" s="25">
        <v>1.62</v>
      </c>
    </row>
    <row r="30" spans="2:7" x14ac:dyDescent="0.2">
      <c r="B30" s="27" t="s">
        <v>253</v>
      </c>
      <c r="C30" s="23" t="s">
        <v>254</v>
      </c>
      <c r="D30" s="23" t="s">
        <v>61</v>
      </c>
      <c r="E30" s="28">
        <v>752028</v>
      </c>
      <c r="F30" s="25">
        <v>13213.13</v>
      </c>
      <c r="G30" s="25">
        <v>1.62</v>
      </c>
    </row>
    <row r="31" spans="2:7" x14ac:dyDescent="0.2">
      <c r="B31" s="27" t="s">
        <v>255</v>
      </c>
      <c r="C31" s="23" t="s">
        <v>256</v>
      </c>
      <c r="D31" s="23" t="s">
        <v>149</v>
      </c>
      <c r="E31" s="28">
        <v>532914</v>
      </c>
      <c r="F31" s="25">
        <v>13207.21</v>
      </c>
      <c r="G31" s="25">
        <v>1.61</v>
      </c>
    </row>
    <row r="32" spans="2:7" x14ac:dyDescent="0.2">
      <c r="B32" s="27" t="s">
        <v>257</v>
      </c>
      <c r="C32" s="23" t="s">
        <v>258</v>
      </c>
      <c r="D32" s="23" t="s">
        <v>170</v>
      </c>
      <c r="E32" s="28">
        <v>6406869</v>
      </c>
      <c r="F32" s="25">
        <v>12893.82</v>
      </c>
      <c r="G32" s="25">
        <v>1.58</v>
      </c>
    </row>
    <row r="33" spans="2:7" x14ac:dyDescent="0.2">
      <c r="B33" s="27" t="s">
        <v>259</v>
      </c>
      <c r="C33" s="23" t="s">
        <v>260</v>
      </c>
      <c r="D33" s="23" t="s">
        <v>111</v>
      </c>
      <c r="E33" s="28">
        <v>3000000</v>
      </c>
      <c r="F33" s="25">
        <v>12846</v>
      </c>
      <c r="G33" s="25">
        <v>1.57</v>
      </c>
    </row>
    <row r="34" spans="2:7" x14ac:dyDescent="0.2">
      <c r="B34" s="27" t="s">
        <v>188</v>
      </c>
      <c r="C34" s="23" t="s">
        <v>189</v>
      </c>
      <c r="D34" s="23" t="s">
        <v>141</v>
      </c>
      <c r="E34" s="28">
        <v>1980000</v>
      </c>
      <c r="F34" s="25">
        <v>12650.22</v>
      </c>
      <c r="G34" s="25">
        <v>1.55</v>
      </c>
    </row>
    <row r="35" spans="2:7" x14ac:dyDescent="0.2">
      <c r="B35" s="27" t="s">
        <v>219</v>
      </c>
      <c r="C35" s="23" t="s">
        <v>220</v>
      </c>
      <c r="D35" s="23" t="s">
        <v>50</v>
      </c>
      <c r="E35" s="28">
        <v>532336</v>
      </c>
      <c r="F35" s="25">
        <v>11852.99</v>
      </c>
      <c r="G35" s="25">
        <v>1.45</v>
      </c>
    </row>
    <row r="36" spans="2:7" x14ac:dyDescent="0.2">
      <c r="B36" s="27" t="s">
        <v>261</v>
      </c>
      <c r="C36" s="23" t="s">
        <v>262</v>
      </c>
      <c r="D36" s="23" t="s">
        <v>182</v>
      </c>
      <c r="E36" s="28">
        <v>1100000</v>
      </c>
      <c r="F36" s="25">
        <v>11690.8</v>
      </c>
      <c r="G36" s="25">
        <v>1.43</v>
      </c>
    </row>
    <row r="37" spans="2:7" x14ac:dyDescent="0.2">
      <c r="B37" s="27" t="s">
        <v>183</v>
      </c>
      <c r="C37" s="23" t="s">
        <v>184</v>
      </c>
      <c r="D37" s="23" t="s">
        <v>185</v>
      </c>
      <c r="E37" s="28">
        <v>423802</v>
      </c>
      <c r="F37" s="25">
        <v>11675.75</v>
      </c>
      <c r="G37" s="25">
        <v>1.43</v>
      </c>
    </row>
    <row r="38" spans="2:7" x14ac:dyDescent="0.2">
      <c r="B38" s="27" t="s">
        <v>263</v>
      </c>
      <c r="C38" s="23" t="s">
        <v>264</v>
      </c>
      <c r="D38" s="23" t="s">
        <v>141</v>
      </c>
      <c r="E38" s="28">
        <v>1908216</v>
      </c>
      <c r="F38" s="25">
        <v>11469.33</v>
      </c>
      <c r="G38" s="25">
        <v>1.4</v>
      </c>
    </row>
    <row r="39" spans="2:7" x14ac:dyDescent="0.2">
      <c r="B39" s="27" t="s">
        <v>78</v>
      </c>
      <c r="C39" s="23" t="s">
        <v>79</v>
      </c>
      <c r="D39" s="23" t="s">
        <v>64</v>
      </c>
      <c r="E39" s="28">
        <v>1124043</v>
      </c>
      <c r="F39" s="25">
        <v>11269.09</v>
      </c>
      <c r="G39" s="25">
        <v>1.38</v>
      </c>
    </row>
    <row r="40" spans="2:7" x14ac:dyDescent="0.2">
      <c r="B40" s="27" t="s">
        <v>201</v>
      </c>
      <c r="C40" s="23" t="s">
        <v>202</v>
      </c>
      <c r="D40" s="23" t="s">
        <v>50</v>
      </c>
      <c r="E40" s="28">
        <v>758211</v>
      </c>
      <c r="F40" s="25">
        <v>10661.96</v>
      </c>
      <c r="G40" s="25">
        <v>1.3</v>
      </c>
    </row>
    <row r="41" spans="2:7" x14ac:dyDescent="0.2">
      <c r="B41" s="27" t="s">
        <v>161</v>
      </c>
      <c r="C41" s="23" t="s">
        <v>162</v>
      </c>
      <c r="D41" s="23" t="s">
        <v>141</v>
      </c>
      <c r="E41" s="28">
        <v>293012</v>
      </c>
      <c r="F41" s="25">
        <v>10621.83</v>
      </c>
      <c r="G41" s="25">
        <v>1.3</v>
      </c>
    </row>
    <row r="42" spans="2:7" x14ac:dyDescent="0.2">
      <c r="B42" s="27" t="s">
        <v>173</v>
      </c>
      <c r="C42" s="23" t="s">
        <v>174</v>
      </c>
      <c r="D42" s="23" t="s">
        <v>175</v>
      </c>
      <c r="E42" s="28">
        <v>468084</v>
      </c>
      <c r="F42" s="25">
        <v>10570.04</v>
      </c>
      <c r="G42" s="25">
        <v>1.29</v>
      </c>
    </row>
    <row r="43" spans="2:7" x14ac:dyDescent="0.2">
      <c r="B43" s="27" t="s">
        <v>142</v>
      </c>
      <c r="C43" s="23" t="s">
        <v>143</v>
      </c>
      <c r="D43" s="23" t="s">
        <v>144</v>
      </c>
      <c r="E43" s="28">
        <v>1300000</v>
      </c>
      <c r="F43" s="25">
        <v>10338.25</v>
      </c>
      <c r="G43" s="25">
        <v>1.26</v>
      </c>
    </row>
    <row r="44" spans="2:7" x14ac:dyDescent="0.2">
      <c r="B44" s="27" t="s">
        <v>171</v>
      </c>
      <c r="C44" s="23" t="s">
        <v>172</v>
      </c>
      <c r="D44" s="23" t="s">
        <v>160</v>
      </c>
      <c r="E44" s="28">
        <v>611072</v>
      </c>
      <c r="F44" s="25">
        <v>10317.950000000001</v>
      </c>
      <c r="G44" s="25">
        <v>1.26</v>
      </c>
    </row>
    <row r="45" spans="2:7" x14ac:dyDescent="0.2">
      <c r="B45" s="27" t="s">
        <v>147</v>
      </c>
      <c r="C45" s="23" t="s">
        <v>148</v>
      </c>
      <c r="D45" s="23" t="s">
        <v>149</v>
      </c>
      <c r="E45" s="28">
        <v>280378</v>
      </c>
      <c r="F45" s="25">
        <v>10157.530000000001</v>
      </c>
      <c r="G45" s="25">
        <v>1.24</v>
      </c>
    </row>
    <row r="46" spans="2:7" x14ac:dyDescent="0.2">
      <c r="B46" s="27" t="s">
        <v>178</v>
      </c>
      <c r="C46" s="23" t="s">
        <v>179</v>
      </c>
      <c r="D46" s="23" t="s">
        <v>149</v>
      </c>
      <c r="E46" s="28">
        <v>1600000</v>
      </c>
      <c r="F46" s="25">
        <v>9564.7999999999993</v>
      </c>
      <c r="G46" s="25">
        <v>1.17</v>
      </c>
    </row>
    <row r="47" spans="2:7" x14ac:dyDescent="0.2">
      <c r="B47" s="27" t="s">
        <v>265</v>
      </c>
      <c r="C47" s="23" t="s">
        <v>266</v>
      </c>
      <c r="D47" s="23" t="s">
        <v>58</v>
      </c>
      <c r="E47" s="28">
        <v>436085</v>
      </c>
      <c r="F47" s="25">
        <v>8951.52</v>
      </c>
      <c r="G47" s="25">
        <v>1.0900000000000001</v>
      </c>
    </row>
    <row r="48" spans="2:7" x14ac:dyDescent="0.2">
      <c r="B48" s="27" t="s">
        <v>69</v>
      </c>
      <c r="C48" s="23" t="s">
        <v>70</v>
      </c>
      <c r="D48" s="23" t="s">
        <v>64</v>
      </c>
      <c r="E48" s="28">
        <v>130000</v>
      </c>
      <c r="F48" s="25">
        <v>8759.34</v>
      </c>
      <c r="G48" s="25">
        <v>1.07</v>
      </c>
    </row>
    <row r="49" spans="2:7" x14ac:dyDescent="0.2">
      <c r="B49" s="27" t="s">
        <v>86</v>
      </c>
      <c r="C49" s="23" t="s">
        <v>87</v>
      </c>
      <c r="D49" s="23" t="s">
        <v>88</v>
      </c>
      <c r="E49" s="28">
        <v>1000000</v>
      </c>
      <c r="F49" s="25">
        <v>8118.5</v>
      </c>
      <c r="G49" s="25">
        <v>0.99</v>
      </c>
    </row>
    <row r="50" spans="2:7" x14ac:dyDescent="0.2">
      <c r="B50" s="27" t="s">
        <v>205</v>
      </c>
      <c r="C50" s="23" t="s">
        <v>206</v>
      </c>
      <c r="D50" s="23" t="s">
        <v>149</v>
      </c>
      <c r="E50" s="28">
        <v>53776</v>
      </c>
      <c r="F50" s="25">
        <v>8057.42</v>
      </c>
      <c r="G50" s="25">
        <v>0.99</v>
      </c>
    </row>
    <row r="51" spans="2:7" x14ac:dyDescent="0.2">
      <c r="B51" s="27" t="s">
        <v>214</v>
      </c>
      <c r="C51" s="23" t="s">
        <v>215</v>
      </c>
      <c r="D51" s="23" t="s">
        <v>216</v>
      </c>
      <c r="E51" s="28">
        <v>294653</v>
      </c>
      <c r="F51" s="25">
        <v>7976.4</v>
      </c>
      <c r="G51" s="25">
        <v>0.98</v>
      </c>
    </row>
    <row r="52" spans="2:7" x14ac:dyDescent="0.2">
      <c r="B52" s="27" t="s">
        <v>139</v>
      </c>
      <c r="C52" s="23" t="s">
        <v>140</v>
      </c>
      <c r="D52" s="23" t="s">
        <v>141</v>
      </c>
      <c r="E52" s="28">
        <v>325000</v>
      </c>
      <c r="F52" s="25">
        <v>7902.38</v>
      </c>
      <c r="G52" s="25">
        <v>0.97</v>
      </c>
    </row>
    <row r="53" spans="2:7" x14ac:dyDescent="0.2">
      <c r="B53" s="27" t="s">
        <v>35</v>
      </c>
      <c r="C53" s="23" t="s">
        <v>36</v>
      </c>
      <c r="D53" s="23" t="s">
        <v>37</v>
      </c>
      <c r="E53" s="28">
        <v>2100000</v>
      </c>
      <c r="F53" s="25">
        <v>7650.3</v>
      </c>
      <c r="G53" s="25">
        <v>0.94</v>
      </c>
    </row>
    <row r="54" spans="2:7" x14ac:dyDescent="0.2">
      <c r="B54" s="27" t="s">
        <v>199</v>
      </c>
      <c r="C54" s="23" t="s">
        <v>200</v>
      </c>
      <c r="D54" s="23" t="s">
        <v>58</v>
      </c>
      <c r="E54" s="28">
        <v>1206703</v>
      </c>
      <c r="F54" s="25">
        <v>7191.35</v>
      </c>
      <c r="G54" s="25">
        <v>0.88</v>
      </c>
    </row>
    <row r="55" spans="2:7" x14ac:dyDescent="0.2">
      <c r="B55" s="27" t="s">
        <v>203</v>
      </c>
      <c r="C55" s="23" t="s">
        <v>204</v>
      </c>
      <c r="D55" s="23" t="s">
        <v>185</v>
      </c>
      <c r="E55" s="28">
        <v>501646</v>
      </c>
      <c r="F55" s="25">
        <v>7022.79</v>
      </c>
      <c r="G55" s="25">
        <v>0.86</v>
      </c>
    </row>
    <row r="56" spans="2:7" x14ac:dyDescent="0.2">
      <c r="B56" s="27" t="s">
        <v>166</v>
      </c>
      <c r="C56" s="23" t="s">
        <v>167</v>
      </c>
      <c r="D56" s="23" t="s">
        <v>50</v>
      </c>
      <c r="E56" s="28">
        <v>438000</v>
      </c>
      <c r="F56" s="25">
        <v>6824.26</v>
      </c>
      <c r="G56" s="25">
        <v>0.83</v>
      </c>
    </row>
    <row r="57" spans="2:7" x14ac:dyDescent="0.2">
      <c r="B57" s="27" t="s">
        <v>176</v>
      </c>
      <c r="C57" s="23" t="s">
        <v>177</v>
      </c>
      <c r="D57" s="23" t="s">
        <v>37</v>
      </c>
      <c r="E57" s="28">
        <v>374657</v>
      </c>
      <c r="F57" s="25">
        <v>6567.74</v>
      </c>
      <c r="G57" s="25">
        <v>0.8</v>
      </c>
    </row>
    <row r="58" spans="2:7" x14ac:dyDescent="0.2">
      <c r="B58" s="27" t="s">
        <v>267</v>
      </c>
      <c r="C58" s="23" t="s">
        <v>268</v>
      </c>
      <c r="D58" s="23" t="s">
        <v>37</v>
      </c>
      <c r="E58" s="28">
        <v>3897674</v>
      </c>
      <c r="F58" s="25">
        <v>6078.42</v>
      </c>
      <c r="G58" s="25">
        <v>0.74</v>
      </c>
    </row>
    <row r="59" spans="2:7" x14ac:dyDescent="0.2">
      <c r="B59" s="27" t="s">
        <v>46</v>
      </c>
      <c r="C59" s="23" t="s">
        <v>47</v>
      </c>
      <c r="D59" s="23" t="s">
        <v>45</v>
      </c>
      <c r="E59" s="28">
        <v>12070</v>
      </c>
      <c r="F59" s="25">
        <v>5730.82</v>
      </c>
      <c r="G59" s="25">
        <v>0.7</v>
      </c>
    </row>
    <row r="60" spans="2:7" x14ac:dyDescent="0.2">
      <c r="B60" s="27" t="s">
        <v>217</v>
      </c>
      <c r="C60" s="23" t="s">
        <v>218</v>
      </c>
      <c r="D60" s="23" t="s">
        <v>211</v>
      </c>
      <c r="E60" s="28">
        <v>369500</v>
      </c>
      <c r="F60" s="25">
        <v>5590.35</v>
      </c>
      <c r="G60" s="25">
        <v>0.68</v>
      </c>
    </row>
    <row r="61" spans="2:7" x14ac:dyDescent="0.2">
      <c r="B61" s="27" t="s">
        <v>269</v>
      </c>
      <c r="C61" s="23" t="s">
        <v>270</v>
      </c>
      <c r="D61" s="23" t="s">
        <v>271</v>
      </c>
      <c r="E61" s="28">
        <v>1196805</v>
      </c>
      <c r="F61" s="25">
        <v>5565.74</v>
      </c>
      <c r="G61" s="25">
        <v>0.68</v>
      </c>
    </row>
    <row r="62" spans="2:7" x14ac:dyDescent="0.2">
      <c r="B62" s="27" t="s">
        <v>59</v>
      </c>
      <c r="C62" s="23" t="s">
        <v>60</v>
      </c>
      <c r="D62" s="23" t="s">
        <v>61</v>
      </c>
      <c r="E62" s="28">
        <v>413647</v>
      </c>
      <c r="F62" s="25">
        <v>3916.41</v>
      </c>
      <c r="G62" s="25">
        <v>0.48</v>
      </c>
    </row>
    <row r="63" spans="2:7" x14ac:dyDescent="0.2">
      <c r="B63" s="27" t="s">
        <v>272</v>
      </c>
      <c r="C63" s="23" t="s">
        <v>273</v>
      </c>
      <c r="D63" s="23" t="s">
        <v>211</v>
      </c>
      <c r="E63" s="28">
        <v>185000</v>
      </c>
      <c r="F63" s="25">
        <v>3415.84</v>
      </c>
      <c r="G63" s="25">
        <v>0.42</v>
      </c>
    </row>
    <row r="64" spans="2:7" x14ac:dyDescent="0.2">
      <c r="B64" s="27" t="s">
        <v>274</v>
      </c>
      <c r="C64" s="23" t="s">
        <v>275</v>
      </c>
      <c r="D64" s="23" t="s">
        <v>216</v>
      </c>
      <c r="E64" s="28">
        <v>320135</v>
      </c>
      <c r="F64" s="25">
        <v>1739.77</v>
      </c>
      <c r="G64" s="25">
        <v>0.21</v>
      </c>
    </row>
    <row r="65" spans="2:9" x14ac:dyDescent="0.2">
      <c r="B65" s="27" t="s">
        <v>257</v>
      </c>
      <c r="C65" s="23" t="s">
        <v>276</v>
      </c>
      <c r="D65" s="23" t="s">
        <v>170</v>
      </c>
      <c r="E65" s="28">
        <v>767000</v>
      </c>
      <c r="F65" s="25">
        <v>1295.46</v>
      </c>
      <c r="G65" s="25">
        <v>0.16</v>
      </c>
    </row>
    <row r="66" spans="2:9" x14ac:dyDescent="0.2">
      <c r="B66" s="29" t="s">
        <v>116</v>
      </c>
      <c r="C66" s="30"/>
      <c r="D66" s="30"/>
      <c r="E66" s="31"/>
      <c r="F66" s="32">
        <f>SUM(F7:F65)</f>
        <v>789258.72</v>
      </c>
      <c r="G66" s="32">
        <f>SUM(G7:G65)</f>
        <v>96.489999999999981</v>
      </c>
      <c r="H66" s="14"/>
      <c r="I66" s="14"/>
    </row>
    <row r="67" spans="2:9" x14ac:dyDescent="0.2">
      <c r="B67" s="37" t="s">
        <v>117</v>
      </c>
      <c r="C67" s="37"/>
      <c r="D67" s="37"/>
      <c r="E67" s="38"/>
      <c r="F67" s="39">
        <f>F66</f>
        <v>789258.72</v>
      </c>
      <c r="G67" s="39">
        <f>G66</f>
        <v>96.489999999999981</v>
      </c>
      <c r="H67" s="14"/>
      <c r="I67" s="14"/>
    </row>
    <row r="68" spans="2:9" x14ac:dyDescent="0.2">
      <c r="B68" s="40" t="s">
        <v>118</v>
      </c>
      <c r="C68" s="41"/>
      <c r="D68" s="41"/>
      <c r="E68" s="42"/>
      <c r="F68" s="43"/>
      <c r="G68" s="43"/>
    </row>
    <row r="69" spans="2:9" x14ac:dyDescent="0.2">
      <c r="B69" s="27" t="s">
        <v>118</v>
      </c>
      <c r="C69" s="23"/>
      <c r="D69" s="23"/>
      <c r="E69" s="24"/>
      <c r="F69" s="25">
        <v>31876.720000000001</v>
      </c>
      <c r="G69" s="25">
        <v>3.9</v>
      </c>
    </row>
    <row r="70" spans="2:9" x14ac:dyDescent="0.2">
      <c r="B70" s="29" t="s">
        <v>116</v>
      </c>
      <c r="C70" s="30"/>
      <c r="D70" s="30"/>
      <c r="E70" s="31"/>
      <c r="F70" s="32">
        <f>SUM(F68:F69)</f>
        <v>31876.720000000001</v>
      </c>
      <c r="G70" s="32">
        <f>SUM(G68:G69)</f>
        <v>3.9</v>
      </c>
      <c r="H70" s="14"/>
      <c r="I70" s="14"/>
    </row>
    <row r="71" spans="2:9" x14ac:dyDescent="0.2">
      <c r="B71" s="34" t="s">
        <v>117</v>
      </c>
      <c r="C71" s="34"/>
      <c r="D71" s="34"/>
      <c r="E71" s="35"/>
      <c r="F71" s="36">
        <f>F70</f>
        <v>31876.720000000001</v>
      </c>
      <c r="G71" s="36">
        <f>G70</f>
        <v>3.9</v>
      </c>
      <c r="H71" s="14"/>
      <c r="I71" s="14"/>
    </row>
    <row r="72" spans="2:9" x14ac:dyDescent="0.2">
      <c r="B72" s="44" t="s">
        <v>120</v>
      </c>
      <c r="C72" s="44"/>
      <c r="D72" s="44"/>
      <c r="E72" s="45"/>
      <c r="F72" s="16">
        <f>F73-(+F67+F71)</f>
        <v>-3234.4699999999721</v>
      </c>
      <c r="G72" s="16">
        <f>G73-(+G67+G71)</f>
        <v>-0.38999999999998636</v>
      </c>
      <c r="H72" s="14"/>
      <c r="I72" s="14"/>
    </row>
    <row r="73" spans="2:9" x14ac:dyDescent="0.2">
      <c r="B73" s="44" t="s">
        <v>119</v>
      </c>
      <c r="C73" s="44"/>
      <c r="D73" s="44"/>
      <c r="E73" s="45"/>
      <c r="F73" s="16">
        <v>817900.97</v>
      </c>
      <c r="G73" s="16">
        <v>100</v>
      </c>
      <c r="H73" s="14"/>
      <c r="I73" s="14"/>
    </row>
    <row r="75" spans="2:9" x14ac:dyDescent="0.2">
      <c r="B75" s="14"/>
    </row>
  </sheetData>
  <mergeCells count="1">
    <mergeCell ref="B1:G1"/>
  </mergeCells>
  <pageMargins left="0.7" right="0.7" top="0.75" bottom="0.75" header="0.3" footer="0.3"/>
  <pageSetup paperSize="9" orientation="portrait" r:id="rId1"/>
  <headerFooter>
    <oddFooter>&amp;R&amp;1#&amp;"Calibri"&amp;10&amp;KFF0000|PUBLIC|</oddFooter>
    <evenFooter>&amp;LPUBLIC</evenFooter>
    <firstFooter>&amp;LPUBLIC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0"/>
  <sheetViews>
    <sheetView topLeftCell="A57" workbookViewId="0"/>
  </sheetViews>
  <sheetFormatPr defaultRowHeight="12" x14ac:dyDescent="0.2"/>
  <cols>
    <col min="1" max="1" width="9.140625" style="1"/>
    <col min="2" max="2" width="59.28515625" style="1" bestFit="1" customWidth="1"/>
    <col min="3" max="3" width="13.85546875" style="1" bestFit="1" customWidth="1"/>
    <col min="4" max="4" width="21.140625" style="1" bestFit="1" customWidth="1"/>
    <col min="5" max="5" width="18.28515625" style="12" bestFit="1" customWidth="1"/>
    <col min="6" max="6" width="15.28515625" style="13" bestFit="1" customWidth="1"/>
    <col min="7" max="7" width="7.42578125" style="13" bestFit="1" customWidth="1"/>
    <col min="8" max="16384" width="9.140625" style="1"/>
  </cols>
  <sheetData>
    <row r="1" spans="2:7" ht="21" customHeight="1" x14ac:dyDescent="0.2">
      <c r="B1" s="86" t="s">
        <v>11</v>
      </c>
      <c r="C1" s="87"/>
      <c r="D1" s="87"/>
      <c r="E1" s="87"/>
      <c r="F1" s="87"/>
      <c r="G1" s="87"/>
    </row>
    <row r="3" spans="2:7" ht="16.5" thickBot="1" x14ac:dyDescent="0.25">
      <c r="B3" s="2" t="s">
        <v>831</v>
      </c>
      <c r="C3" s="3"/>
      <c r="D3" s="4"/>
      <c r="E3" s="5"/>
      <c r="F3" s="6"/>
      <c r="G3" s="6"/>
    </row>
    <row r="4" spans="2:7" ht="24" x14ac:dyDescent="0.2">
      <c r="B4" s="7" t="s">
        <v>0</v>
      </c>
      <c r="C4" s="8" t="s">
        <v>1</v>
      </c>
      <c r="D4" s="8" t="s">
        <v>5</v>
      </c>
      <c r="E4" s="9" t="s">
        <v>2</v>
      </c>
      <c r="F4" s="10" t="s">
        <v>3</v>
      </c>
      <c r="G4" s="11" t="s">
        <v>4</v>
      </c>
    </row>
    <row r="5" spans="2:7" x14ac:dyDescent="0.2">
      <c r="B5" s="17" t="s">
        <v>30</v>
      </c>
      <c r="C5" s="18"/>
      <c r="D5" s="18"/>
      <c r="E5" s="19"/>
      <c r="F5" s="20"/>
      <c r="G5" s="20"/>
    </row>
    <row r="6" spans="2:7" x14ac:dyDescent="0.2">
      <c r="B6" s="22" t="s">
        <v>31</v>
      </c>
      <c r="C6" s="23"/>
      <c r="D6" s="23"/>
      <c r="E6" s="24"/>
      <c r="F6" s="25"/>
      <c r="G6" s="25"/>
    </row>
    <row r="7" spans="2:7" x14ac:dyDescent="0.2">
      <c r="B7" s="27" t="s">
        <v>38</v>
      </c>
      <c r="C7" s="23" t="s">
        <v>39</v>
      </c>
      <c r="D7" s="23" t="s">
        <v>37</v>
      </c>
      <c r="E7" s="28">
        <v>707000</v>
      </c>
      <c r="F7" s="25">
        <v>4115.45</v>
      </c>
      <c r="G7" s="25">
        <v>7.45</v>
      </c>
    </row>
    <row r="8" spans="2:7" x14ac:dyDescent="0.2">
      <c r="B8" s="27" t="s">
        <v>35</v>
      </c>
      <c r="C8" s="23" t="s">
        <v>36</v>
      </c>
      <c r="D8" s="23" t="s">
        <v>37</v>
      </c>
      <c r="E8" s="28">
        <v>1067755</v>
      </c>
      <c r="F8" s="25">
        <v>3889.83</v>
      </c>
      <c r="G8" s="25">
        <v>7.04</v>
      </c>
    </row>
    <row r="9" spans="2:7" x14ac:dyDescent="0.2">
      <c r="B9" s="27" t="s">
        <v>121</v>
      </c>
      <c r="C9" s="23" t="s">
        <v>122</v>
      </c>
      <c r="D9" s="23" t="s">
        <v>37</v>
      </c>
      <c r="E9" s="28">
        <v>230800</v>
      </c>
      <c r="F9" s="25">
        <v>3447.34</v>
      </c>
      <c r="G9" s="25">
        <v>6.24</v>
      </c>
    </row>
    <row r="10" spans="2:7" x14ac:dyDescent="0.2">
      <c r="B10" s="27" t="s">
        <v>48</v>
      </c>
      <c r="C10" s="23" t="s">
        <v>49</v>
      </c>
      <c r="D10" s="23" t="s">
        <v>50</v>
      </c>
      <c r="E10" s="28">
        <v>252500</v>
      </c>
      <c r="F10" s="25">
        <v>2529.92</v>
      </c>
      <c r="G10" s="25">
        <v>4.58</v>
      </c>
    </row>
    <row r="11" spans="2:7" x14ac:dyDescent="0.2">
      <c r="B11" s="27" t="s">
        <v>131</v>
      </c>
      <c r="C11" s="23" t="s">
        <v>132</v>
      </c>
      <c r="D11" s="23" t="s">
        <v>111</v>
      </c>
      <c r="E11" s="28">
        <v>47175</v>
      </c>
      <c r="F11" s="25">
        <v>2429.44</v>
      </c>
      <c r="G11" s="25">
        <v>4.4000000000000004</v>
      </c>
    </row>
    <row r="12" spans="2:7" x14ac:dyDescent="0.2">
      <c r="B12" s="27" t="s">
        <v>150</v>
      </c>
      <c r="C12" s="23" t="s">
        <v>151</v>
      </c>
      <c r="D12" s="23" t="s">
        <v>50</v>
      </c>
      <c r="E12" s="28">
        <v>220000</v>
      </c>
      <c r="F12" s="25">
        <v>2310.88</v>
      </c>
      <c r="G12" s="25">
        <v>4.18</v>
      </c>
    </row>
    <row r="13" spans="2:7" x14ac:dyDescent="0.2">
      <c r="B13" s="27" t="s">
        <v>145</v>
      </c>
      <c r="C13" s="23" t="s">
        <v>146</v>
      </c>
      <c r="D13" s="23" t="s">
        <v>141</v>
      </c>
      <c r="E13" s="28">
        <v>85675</v>
      </c>
      <c r="F13" s="25">
        <v>2173.92</v>
      </c>
      <c r="G13" s="25">
        <v>3.93</v>
      </c>
    </row>
    <row r="14" spans="2:7" x14ac:dyDescent="0.2">
      <c r="B14" s="27" t="s">
        <v>190</v>
      </c>
      <c r="C14" s="23" t="s">
        <v>191</v>
      </c>
      <c r="D14" s="23" t="s">
        <v>192</v>
      </c>
      <c r="E14" s="28">
        <v>73500</v>
      </c>
      <c r="F14" s="25">
        <v>2139.5500000000002</v>
      </c>
      <c r="G14" s="25">
        <v>3.87</v>
      </c>
    </row>
    <row r="15" spans="2:7" x14ac:dyDescent="0.2">
      <c r="B15" s="27" t="s">
        <v>188</v>
      </c>
      <c r="C15" s="23" t="s">
        <v>189</v>
      </c>
      <c r="D15" s="23" t="s">
        <v>141</v>
      </c>
      <c r="E15" s="28">
        <v>240000</v>
      </c>
      <c r="F15" s="25">
        <v>1533.36</v>
      </c>
      <c r="G15" s="25">
        <v>2.78</v>
      </c>
    </row>
    <row r="16" spans="2:7" x14ac:dyDescent="0.2">
      <c r="B16" s="27" t="s">
        <v>82</v>
      </c>
      <c r="C16" s="23" t="s">
        <v>83</v>
      </c>
      <c r="D16" s="23" t="s">
        <v>50</v>
      </c>
      <c r="E16" s="28">
        <v>39505</v>
      </c>
      <c r="F16" s="25">
        <v>1450.68</v>
      </c>
      <c r="G16" s="25">
        <v>2.63</v>
      </c>
    </row>
    <row r="17" spans="2:7" x14ac:dyDescent="0.2">
      <c r="B17" s="27" t="s">
        <v>135</v>
      </c>
      <c r="C17" s="23" t="s">
        <v>136</v>
      </c>
      <c r="D17" s="23" t="s">
        <v>111</v>
      </c>
      <c r="E17" s="28">
        <v>53500</v>
      </c>
      <c r="F17" s="25">
        <v>1336.48</v>
      </c>
      <c r="G17" s="25">
        <v>2.42</v>
      </c>
    </row>
    <row r="18" spans="2:7" x14ac:dyDescent="0.2">
      <c r="B18" s="27" t="s">
        <v>133</v>
      </c>
      <c r="C18" s="23" t="s">
        <v>134</v>
      </c>
      <c r="D18" s="23" t="s">
        <v>37</v>
      </c>
      <c r="E18" s="28">
        <v>191500</v>
      </c>
      <c r="F18" s="25">
        <v>1335.62</v>
      </c>
      <c r="G18" s="25">
        <v>2.42</v>
      </c>
    </row>
    <row r="19" spans="2:7" x14ac:dyDescent="0.2">
      <c r="B19" s="27" t="s">
        <v>89</v>
      </c>
      <c r="C19" s="23" t="s">
        <v>90</v>
      </c>
      <c r="D19" s="23" t="s">
        <v>50</v>
      </c>
      <c r="E19" s="28">
        <v>39370</v>
      </c>
      <c r="F19" s="25">
        <v>1305.45</v>
      </c>
      <c r="G19" s="25">
        <v>2.36</v>
      </c>
    </row>
    <row r="20" spans="2:7" x14ac:dyDescent="0.2">
      <c r="B20" s="27" t="s">
        <v>249</v>
      </c>
      <c r="C20" s="23" t="s">
        <v>250</v>
      </c>
      <c r="D20" s="23" t="s">
        <v>141</v>
      </c>
      <c r="E20" s="28">
        <v>227500</v>
      </c>
      <c r="F20" s="25">
        <v>1229.6400000000001</v>
      </c>
      <c r="G20" s="25">
        <v>2.23</v>
      </c>
    </row>
    <row r="21" spans="2:7" x14ac:dyDescent="0.2">
      <c r="B21" s="27" t="s">
        <v>114</v>
      </c>
      <c r="C21" s="23" t="s">
        <v>115</v>
      </c>
      <c r="D21" s="23" t="s">
        <v>50</v>
      </c>
      <c r="E21" s="28">
        <v>305791</v>
      </c>
      <c r="F21" s="25">
        <v>1200.23</v>
      </c>
      <c r="G21" s="25">
        <v>2.17</v>
      </c>
    </row>
    <row r="22" spans="2:7" x14ac:dyDescent="0.2">
      <c r="B22" s="27" t="s">
        <v>247</v>
      </c>
      <c r="C22" s="23" t="s">
        <v>248</v>
      </c>
      <c r="D22" s="23" t="s">
        <v>125</v>
      </c>
      <c r="E22" s="28">
        <v>21597</v>
      </c>
      <c r="F22" s="25">
        <v>1178.72</v>
      </c>
      <c r="G22" s="25">
        <v>2.13</v>
      </c>
    </row>
    <row r="23" spans="2:7" x14ac:dyDescent="0.2">
      <c r="B23" s="27" t="s">
        <v>227</v>
      </c>
      <c r="C23" s="23" t="s">
        <v>228</v>
      </c>
      <c r="D23" s="23" t="s">
        <v>170</v>
      </c>
      <c r="E23" s="28">
        <v>27499</v>
      </c>
      <c r="F23" s="25">
        <v>1177.1099999999999</v>
      </c>
      <c r="G23" s="25">
        <v>2.13</v>
      </c>
    </row>
    <row r="24" spans="2:7" x14ac:dyDescent="0.2">
      <c r="B24" s="27" t="s">
        <v>277</v>
      </c>
      <c r="C24" s="23" t="s">
        <v>278</v>
      </c>
      <c r="D24" s="23" t="s">
        <v>50</v>
      </c>
      <c r="E24" s="28">
        <v>373087</v>
      </c>
      <c r="F24" s="25">
        <v>1161.98</v>
      </c>
      <c r="G24" s="25">
        <v>2.1</v>
      </c>
    </row>
    <row r="25" spans="2:7" x14ac:dyDescent="0.2">
      <c r="B25" s="27" t="s">
        <v>239</v>
      </c>
      <c r="C25" s="23" t="s">
        <v>240</v>
      </c>
      <c r="D25" s="23" t="s">
        <v>170</v>
      </c>
      <c r="E25" s="28">
        <v>14910</v>
      </c>
      <c r="F25" s="25">
        <v>1153.73</v>
      </c>
      <c r="G25" s="25">
        <v>2.09</v>
      </c>
    </row>
    <row r="26" spans="2:7" x14ac:dyDescent="0.2">
      <c r="B26" s="27" t="s">
        <v>245</v>
      </c>
      <c r="C26" s="23" t="s">
        <v>246</v>
      </c>
      <c r="D26" s="23" t="s">
        <v>37</v>
      </c>
      <c r="E26" s="28">
        <v>88500</v>
      </c>
      <c r="F26" s="25">
        <v>1086.6500000000001</v>
      </c>
      <c r="G26" s="25">
        <v>1.97</v>
      </c>
    </row>
    <row r="27" spans="2:7" x14ac:dyDescent="0.2">
      <c r="B27" s="27" t="s">
        <v>168</v>
      </c>
      <c r="C27" s="23" t="s">
        <v>169</v>
      </c>
      <c r="D27" s="23" t="s">
        <v>170</v>
      </c>
      <c r="E27" s="28">
        <v>37250</v>
      </c>
      <c r="F27" s="25">
        <v>1065</v>
      </c>
      <c r="G27" s="25">
        <v>1.93</v>
      </c>
    </row>
    <row r="28" spans="2:7" x14ac:dyDescent="0.2">
      <c r="B28" s="27" t="s">
        <v>156</v>
      </c>
      <c r="C28" s="23" t="s">
        <v>157</v>
      </c>
      <c r="D28" s="23" t="s">
        <v>111</v>
      </c>
      <c r="E28" s="28">
        <v>181000</v>
      </c>
      <c r="F28" s="25">
        <v>1011.43</v>
      </c>
      <c r="G28" s="25">
        <v>1.83</v>
      </c>
    </row>
    <row r="29" spans="2:7" x14ac:dyDescent="0.2">
      <c r="B29" s="27" t="s">
        <v>193</v>
      </c>
      <c r="C29" s="23" t="s">
        <v>194</v>
      </c>
      <c r="D29" s="23" t="s">
        <v>111</v>
      </c>
      <c r="E29" s="28">
        <v>102500</v>
      </c>
      <c r="F29" s="25">
        <v>951.46</v>
      </c>
      <c r="G29" s="25">
        <v>1.72</v>
      </c>
    </row>
    <row r="30" spans="2:7" x14ac:dyDescent="0.2">
      <c r="B30" s="27" t="s">
        <v>142</v>
      </c>
      <c r="C30" s="23" t="s">
        <v>143</v>
      </c>
      <c r="D30" s="23" t="s">
        <v>144</v>
      </c>
      <c r="E30" s="28">
        <v>116000</v>
      </c>
      <c r="F30" s="25">
        <v>922.49</v>
      </c>
      <c r="G30" s="25">
        <v>1.67</v>
      </c>
    </row>
    <row r="31" spans="2:7" x14ac:dyDescent="0.2">
      <c r="B31" s="27" t="s">
        <v>243</v>
      </c>
      <c r="C31" s="23" t="s">
        <v>244</v>
      </c>
      <c r="D31" s="23" t="s">
        <v>144</v>
      </c>
      <c r="E31" s="28">
        <v>750000</v>
      </c>
      <c r="F31" s="25">
        <v>851.25</v>
      </c>
      <c r="G31" s="25">
        <v>1.54</v>
      </c>
    </row>
    <row r="32" spans="2:7" x14ac:dyDescent="0.2">
      <c r="B32" s="27" t="s">
        <v>158</v>
      </c>
      <c r="C32" s="23" t="s">
        <v>159</v>
      </c>
      <c r="D32" s="23" t="s">
        <v>160</v>
      </c>
      <c r="E32" s="28">
        <v>155000</v>
      </c>
      <c r="F32" s="25">
        <v>840.26</v>
      </c>
      <c r="G32" s="25">
        <v>1.52</v>
      </c>
    </row>
    <row r="33" spans="2:7" x14ac:dyDescent="0.2">
      <c r="B33" s="27" t="s">
        <v>279</v>
      </c>
      <c r="C33" s="23" t="s">
        <v>280</v>
      </c>
      <c r="D33" s="23" t="s">
        <v>141</v>
      </c>
      <c r="E33" s="28">
        <v>6600</v>
      </c>
      <c r="F33" s="25">
        <v>836.81</v>
      </c>
      <c r="G33" s="25">
        <v>1.51</v>
      </c>
    </row>
    <row r="34" spans="2:7" x14ac:dyDescent="0.2">
      <c r="B34" s="27" t="s">
        <v>152</v>
      </c>
      <c r="C34" s="23" t="s">
        <v>153</v>
      </c>
      <c r="D34" s="23" t="s">
        <v>144</v>
      </c>
      <c r="E34" s="28">
        <v>11750</v>
      </c>
      <c r="F34" s="25">
        <v>805.96</v>
      </c>
      <c r="G34" s="25">
        <v>1.46</v>
      </c>
    </row>
    <row r="35" spans="2:7" x14ac:dyDescent="0.2">
      <c r="B35" s="27" t="s">
        <v>221</v>
      </c>
      <c r="C35" s="23" t="s">
        <v>222</v>
      </c>
      <c r="D35" s="23" t="s">
        <v>160</v>
      </c>
      <c r="E35" s="28">
        <v>375000</v>
      </c>
      <c r="F35" s="25">
        <v>755.44</v>
      </c>
      <c r="G35" s="25">
        <v>1.37</v>
      </c>
    </row>
    <row r="36" spans="2:7" x14ac:dyDescent="0.2">
      <c r="B36" s="27" t="s">
        <v>237</v>
      </c>
      <c r="C36" s="23" t="s">
        <v>238</v>
      </c>
      <c r="D36" s="23" t="s">
        <v>144</v>
      </c>
      <c r="E36" s="28">
        <v>19500</v>
      </c>
      <c r="F36" s="25">
        <v>715.77</v>
      </c>
      <c r="G36" s="25">
        <v>1.3</v>
      </c>
    </row>
    <row r="37" spans="2:7" x14ac:dyDescent="0.2">
      <c r="B37" s="27" t="s">
        <v>281</v>
      </c>
      <c r="C37" s="23" t="s">
        <v>282</v>
      </c>
      <c r="D37" s="23" t="s">
        <v>141</v>
      </c>
      <c r="E37" s="28">
        <v>91000</v>
      </c>
      <c r="F37" s="25">
        <v>696.15</v>
      </c>
      <c r="G37" s="25">
        <v>1.26</v>
      </c>
    </row>
    <row r="38" spans="2:7" x14ac:dyDescent="0.2">
      <c r="B38" s="27" t="s">
        <v>263</v>
      </c>
      <c r="C38" s="23" t="s">
        <v>264</v>
      </c>
      <c r="D38" s="23" t="s">
        <v>141</v>
      </c>
      <c r="E38" s="28">
        <v>112000</v>
      </c>
      <c r="F38" s="25">
        <v>673.18</v>
      </c>
      <c r="G38" s="25">
        <v>1.22</v>
      </c>
    </row>
    <row r="39" spans="2:7" x14ac:dyDescent="0.2">
      <c r="B39" s="27" t="s">
        <v>229</v>
      </c>
      <c r="C39" s="23" t="s">
        <v>230</v>
      </c>
      <c r="D39" s="23" t="s">
        <v>160</v>
      </c>
      <c r="E39" s="28">
        <v>10000</v>
      </c>
      <c r="F39" s="25">
        <v>659.01</v>
      </c>
      <c r="G39" s="25">
        <v>1.19</v>
      </c>
    </row>
    <row r="40" spans="2:7" x14ac:dyDescent="0.2">
      <c r="B40" s="27" t="s">
        <v>147</v>
      </c>
      <c r="C40" s="23" t="s">
        <v>148</v>
      </c>
      <c r="D40" s="23" t="s">
        <v>149</v>
      </c>
      <c r="E40" s="28">
        <v>18125</v>
      </c>
      <c r="F40" s="25">
        <v>656.63</v>
      </c>
      <c r="G40" s="25">
        <v>1.19</v>
      </c>
    </row>
    <row r="41" spans="2:7" x14ac:dyDescent="0.2">
      <c r="B41" s="27" t="s">
        <v>171</v>
      </c>
      <c r="C41" s="23" t="s">
        <v>172</v>
      </c>
      <c r="D41" s="23" t="s">
        <v>160</v>
      </c>
      <c r="E41" s="28">
        <v>35000</v>
      </c>
      <c r="F41" s="25">
        <v>590.98</v>
      </c>
      <c r="G41" s="25">
        <v>1.07</v>
      </c>
    </row>
    <row r="42" spans="2:7" x14ac:dyDescent="0.2">
      <c r="B42" s="27" t="s">
        <v>73</v>
      </c>
      <c r="C42" s="23" t="s">
        <v>74</v>
      </c>
      <c r="D42" s="23" t="s">
        <v>75</v>
      </c>
      <c r="E42" s="28">
        <v>107000</v>
      </c>
      <c r="F42" s="25">
        <v>587.91</v>
      </c>
      <c r="G42" s="25">
        <v>1.06</v>
      </c>
    </row>
    <row r="43" spans="2:7" x14ac:dyDescent="0.2">
      <c r="B43" s="27" t="s">
        <v>161</v>
      </c>
      <c r="C43" s="23" t="s">
        <v>162</v>
      </c>
      <c r="D43" s="23" t="s">
        <v>141</v>
      </c>
      <c r="E43" s="28">
        <v>16200</v>
      </c>
      <c r="F43" s="25">
        <v>587.26</v>
      </c>
      <c r="G43" s="25">
        <v>1.06</v>
      </c>
    </row>
    <row r="44" spans="2:7" x14ac:dyDescent="0.2">
      <c r="B44" s="27" t="s">
        <v>107</v>
      </c>
      <c r="C44" s="23" t="s">
        <v>108</v>
      </c>
      <c r="D44" s="23" t="s">
        <v>58</v>
      </c>
      <c r="E44" s="28">
        <v>90000</v>
      </c>
      <c r="F44" s="25">
        <v>572.4</v>
      </c>
      <c r="G44" s="25">
        <v>1.04</v>
      </c>
    </row>
    <row r="45" spans="2:7" x14ac:dyDescent="0.2">
      <c r="B45" s="27" t="s">
        <v>283</v>
      </c>
      <c r="C45" s="23" t="s">
        <v>284</v>
      </c>
      <c r="D45" s="23" t="s">
        <v>50</v>
      </c>
      <c r="E45" s="28">
        <v>61000</v>
      </c>
      <c r="F45" s="25">
        <v>569.86</v>
      </c>
      <c r="G45" s="25">
        <v>1.03</v>
      </c>
    </row>
    <row r="46" spans="2:7" x14ac:dyDescent="0.2">
      <c r="B46" s="27" t="s">
        <v>139</v>
      </c>
      <c r="C46" s="23" t="s">
        <v>140</v>
      </c>
      <c r="D46" s="23" t="s">
        <v>141</v>
      </c>
      <c r="E46" s="28">
        <v>19650</v>
      </c>
      <c r="F46" s="25">
        <v>477.79</v>
      </c>
      <c r="G46" s="25">
        <v>0.86</v>
      </c>
    </row>
    <row r="47" spans="2:7" x14ac:dyDescent="0.2">
      <c r="B47" s="27" t="s">
        <v>173</v>
      </c>
      <c r="C47" s="23" t="s">
        <v>174</v>
      </c>
      <c r="D47" s="23" t="s">
        <v>175</v>
      </c>
      <c r="E47" s="28">
        <v>19582</v>
      </c>
      <c r="F47" s="25">
        <v>442.19</v>
      </c>
      <c r="G47" s="25">
        <v>0.8</v>
      </c>
    </row>
    <row r="48" spans="2:7" x14ac:dyDescent="0.2">
      <c r="B48" s="27" t="s">
        <v>195</v>
      </c>
      <c r="C48" s="23" t="s">
        <v>196</v>
      </c>
      <c r="D48" s="23" t="s">
        <v>149</v>
      </c>
      <c r="E48" s="28">
        <v>40000</v>
      </c>
      <c r="F48" s="25">
        <v>326.04000000000002</v>
      </c>
      <c r="G48" s="25">
        <v>0.59</v>
      </c>
    </row>
    <row r="49" spans="2:9" x14ac:dyDescent="0.2">
      <c r="B49" s="27" t="s">
        <v>128</v>
      </c>
      <c r="C49" s="23" t="s">
        <v>129</v>
      </c>
      <c r="D49" s="23" t="s">
        <v>130</v>
      </c>
      <c r="E49" s="28">
        <v>13000</v>
      </c>
      <c r="F49" s="25">
        <v>260.39999999999998</v>
      </c>
      <c r="G49" s="25">
        <v>0.47</v>
      </c>
    </row>
    <row r="50" spans="2:9" x14ac:dyDescent="0.2">
      <c r="B50" s="27" t="s">
        <v>285</v>
      </c>
      <c r="C50" s="23" t="s">
        <v>286</v>
      </c>
      <c r="D50" s="23" t="s">
        <v>141</v>
      </c>
      <c r="E50" s="28">
        <v>850</v>
      </c>
      <c r="F50" s="25">
        <v>145.9</v>
      </c>
      <c r="G50" s="25">
        <v>0.26</v>
      </c>
    </row>
    <row r="51" spans="2:9" x14ac:dyDescent="0.2">
      <c r="B51" s="29" t="s">
        <v>116</v>
      </c>
      <c r="C51" s="30"/>
      <c r="D51" s="30"/>
      <c r="E51" s="31"/>
      <c r="F51" s="32">
        <f>SUM(F7:F50)</f>
        <v>54187.550000000017</v>
      </c>
      <c r="G51" s="32">
        <f>SUM(G7:G50)</f>
        <v>98.070000000000022</v>
      </c>
      <c r="H51" s="14"/>
      <c r="I51" s="14"/>
    </row>
    <row r="52" spans="2:9" x14ac:dyDescent="0.2">
      <c r="B52" s="37" t="s">
        <v>117</v>
      </c>
      <c r="C52" s="37"/>
      <c r="D52" s="37"/>
      <c r="E52" s="38"/>
      <c r="F52" s="39">
        <f>F51</f>
        <v>54187.550000000017</v>
      </c>
      <c r="G52" s="39">
        <f>G51</f>
        <v>98.070000000000022</v>
      </c>
      <c r="H52" s="14"/>
      <c r="I52" s="14"/>
    </row>
    <row r="53" spans="2:9" x14ac:dyDescent="0.2">
      <c r="B53" s="40" t="s">
        <v>118</v>
      </c>
      <c r="C53" s="41"/>
      <c r="D53" s="41"/>
      <c r="E53" s="42"/>
      <c r="F53" s="43"/>
      <c r="G53" s="43"/>
    </row>
    <row r="54" spans="2:9" x14ac:dyDescent="0.2">
      <c r="B54" s="27" t="s">
        <v>118</v>
      </c>
      <c r="C54" s="23"/>
      <c r="D54" s="23"/>
      <c r="E54" s="24"/>
      <c r="F54" s="25">
        <v>1190</v>
      </c>
      <c r="G54" s="25">
        <v>2.15</v>
      </c>
    </row>
    <row r="55" spans="2:9" x14ac:dyDescent="0.2">
      <c r="B55" s="29" t="s">
        <v>116</v>
      </c>
      <c r="C55" s="30"/>
      <c r="D55" s="30"/>
      <c r="E55" s="31"/>
      <c r="F55" s="32">
        <f>SUM(F53:F54)</f>
        <v>1190</v>
      </c>
      <c r="G55" s="32">
        <f>SUM(G53:G54)</f>
        <v>2.15</v>
      </c>
      <c r="H55" s="14"/>
      <c r="I55" s="14"/>
    </row>
    <row r="56" spans="2:9" x14ac:dyDescent="0.2">
      <c r="B56" s="34" t="s">
        <v>117</v>
      </c>
      <c r="C56" s="34"/>
      <c r="D56" s="34"/>
      <c r="E56" s="35"/>
      <c r="F56" s="36">
        <f>F55</f>
        <v>1190</v>
      </c>
      <c r="G56" s="36">
        <f>G55</f>
        <v>2.15</v>
      </c>
      <c r="H56" s="14"/>
      <c r="I56" s="14"/>
    </row>
    <row r="57" spans="2:9" x14ac:dyDescent="0.2">
      <c r="B57" s="44" t="s">
        <v>120</v>
      </c>
      <c r="C57" s="44"/>
      <c r="D57" s="44"/>
      <c r="E57" s="45"/>
      <c r="F57" s="16">
        <f>F58-(+F52+F56)</f>
        <v>-123.5800000000163</v>
      </c>
      <c r="G57" s="16">
        <f>G58-(+G52+G56)</f>
        <v>-0.22000000000002728</v>
      </c>
      <c r="H57" s="14"/>
      <c r="I57" s="14"/>
    </row>
    <row r="58" spans="2:9" x14ac:dyDescent="0.2">
      <c r="B58" s="44" t="s">
        <v>119</v>
      </c>
      <c r="C58" s="44"/>
      <c r="D58" s="44"/>
      <c r="E58" s="45"/>
      <c r="F58" s="16">
        <v>55253.97</v>
      </c>
      <c r="G58" s="16">
        <v>100</v>
      </c>
      <c r="H58" s="14"/>
      <c r="I58" s="14"/>
    </row>
    <row r="60" spans="2:9" x14ac:dyDescent="0.2">
      <c r="B60" s="14"/>
    </row>
  </sheetData>
  <mergeCells count="1">
    <mergeCell ref="B1:G1"/>
  </mergeCells>
  <pageMargins left="0.7" right="0.7" top="0.75" bottom="0.75" header="0.3" footer="0.3"/>
  <pageSetup paperSize="9" orientation="portrait" r:id="rId1"/>
  <headerFooter>
    <oddFooter>&amp;R&amp;1#&amp;"Calibri"&amp;10&amp;KFF0000|PUBLIC|</oddFooter>
    <evenFooter>&amp;LPUBLIC</evenFooter>
    <firstFooter>&amp;LPUBLIC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3"/>
  <sheetViews>
    <sheetView topLeftCell="A57" workbookViewId="0"/>
  </sheetViews>
  <sheetFormatPr defaultRowHeight="12" x14ac:dyDescent="0.2"/>
  <cols>
    <col min="1" max="1" width="9.140625" style="1"/>
    <col min="2" max="2" width="59.28515625" style="1" bestFit="1" customWidth="1"/>
    <col min="3" max="3" width="13.28515625" style="1" bestFit="1" customWidth="1"/>
    <col min="4" max="4" width="23.42578125" style="1" bestFit="1" customWidth="1"/>
    <col min="5" max="5" width="18.28515625" style="12" bestFit="1" customWidth="1"/>
    <col min="6" max="6" width="15.28515625" style="13" bestFit="1" customWidth="1"/>
    <col min="7" max="7" width="7.42578125" style="13" bestFit="1" customWidth="1"/>
    <col min="8" max="16384" width="9.140625" style="1"/>
  </cols>
  <sheetData>
    <row r="1" spans="2:7" ht="21" customHeight="1" x14ac:dyDescent="0.2">
      <c r="B1" s="86" t="s">
        <v>12</v>
      </c>
      <c r="C1" s="87"/>
      <c r="D1" s="87"/>
      <c r="E1" s="87"/>
      <c r="F1" s="87"/>
      <c r="G1" s="87"/>
    </row>
    <row r="3" spans="2:7" ht="16.5" thickBot="1" x14ac:dyDescent="0.25">
      <c r="B3" s="2" t="s">
        <v>831</v>
      </c>
      <c r="C3" s="3"/>
      <c r="D3" s="4"/>
      <c r="E3" s="5"/>
      <c r="F3" s="6"/>
      <c r="G3" s="6"/>
    </row>
    <row r="4" spans="2:7" ht="24" x14ac:dyDescent="0.2">
      <c r="B4" s="7" t="s">
        <v>0</v>
      </c>
      <c r="C4" s="8" t="s">
        <v>1</v>
      </c>
      <c r="D4" s="8" t="s">
        <v>5</v>
      </c>
      <c r="E4" s="9" t="s">
        <v>2</v>
      </c>
      <c r="F4" s="10" t="s">
        <v>3</v>
      </c>
      <c r="G4" s="11" t="s">
        <v>4</v>
      </c>
    </row>
    <row r="5" spans="2:7" x14ac:dyDescent="0.2">
      <c r="B5" s="17" t="s">
        <v>30</v>
      </c>
      <c r="C5" s="18"/>
      <c r="D5" s="18"/>
      <c r="E5" s="19"/>
      <c r="F5" s="20"/>
      <c r="G5" s="20"/>
    </row>
    <row r="6" spans="2:7" x14ac:dyDescent="0.2">
      <c r="B6" s="22" t="s">
        <v>31</v>
      </c>
      <c r="C6" s="23"/>
      <c r="D6" s="23"/>
      <c r="E6" s="24"/>
      <c r="F6" s="25"/>
      <c r="G6" s="25"/>
    </row>
    <row r="7" spans="2:7" x14ac:dyDescent="0.2">
      <c r="B7" s="27" t="s">
        <v>121</v>
      </c>
      <c r="C7" s="23" t="s">
        <v>122</v>
      </c>
      <c r="D7" s="23" t="s">
        <v>37</v>
      </c>
      <c r="E7" s="28">
        <v>1169700</v>
      </c>
      <c r="F7" s="25">
        <v>17471.22</v>
      </c>
      <c r="G7" s="25">
        <v>8.1</v>
      </c>
    </row>
    <row r="8" spans="2:7" x14ac:dyDescent="0.2">
      <c r="B8" s="27" t="s">
        <v>123</v>
      </c>
      <c r="C8" s="23" t="s">
        <v>124</v>
      </c>
      <c r="D8" s="23" t="s">
        <v>125</v>
      </c>
      <c r="E8" s="28">
        <v>1209142</v>
      </c>
      <c r="F8" s="25">
        <v>16541.669999999998</v>
      </c>
      <c r="G8" s="25">
        <v>7.67</v>
      </c>
    </row>
    <row r="9" spans="2:7" x14ac:dyDescent="0.2">
      <c r="B9" s="27" t="s">
        <v>38</v>
      </c>
      <c r="C9" s="23" t="s">
        <v>39</v>
      </c>
      <c r="D9" s="23" t="s">
        <v>37</v>
      </c>
      <c r="E9" s="28">
        <v>2535600</v>
      </c>
      <c r="F9" s="25">
        <v>14759.73</v>
      </c>
      <c r="G9" s="25">
        <v>6.85</v>
      </c>
    </row>
    <row r="10" spans="2:7" x14ac:dyDescent="0.2">
      <c r="B10" s="27" t="s">
        <v>128</v>
      </c>
      <c r="C10" s="23" t="s">
        <v>129</v>
      </c>
      <c r="D10" s="23" t="s">
        <v>130</v>
      </c>
      <c r="E10" s="28">
        <v>557250</v>
      </c>
      <c r="F10" s="25">
        <v>11162.27</v>
      </c>
      <c r="G10" s="25">
        <v>5.18</v>
      </c>
    </row>
    <row r="11" spans="2:7" x14ac:dyDescent="0.2">
      <c r="B11" s="27" t="s">
        <v>126</v>
      </c>
      <c r="C11" s="23" t="s">
        <v>127</v>
      </c>
      <c r="D11" s="23" t="s">
        <v>125</v>
      </c>
      <c r="E11" s="28">
        <v>313461</v>
      </c>
      <c r="F11" s="25">
        <v>9961.32</v>
      </c>
      <c r="G11" s="25">
        <v>4.62</v>
      </c>
    </row>
    <row r="12" spans="2:7" x14ac:dyDescent="0.2">
      <c r="B12" s="27" t="s">
        <v>135</v>
      </c>
      <c r="C12" s="23" t="s">
        <v>136</v>
      </c>
      <c r="D12" s="23" t="s">
        <v>111</v>
      </c>
      <c r="E12" s="28">
        <v>370450</v>
      </c>
      <c r="F12" s="25">
        <v>9254.2099999999991</v>
      </c>
      <c r="G12" s="25">
        <v>4.29</v>
      </c>
    </row>
    <row r="13" spans="2:7" x14ac:dyDescent="0.2">
      <c r="B13" s="27" t="s">
        <v>131</v>
      </c>
      <c r="C13" s="23" t="s">
        <v>132</v>
      </c>
      <c r="D13" s="23" t="s">
        <v>111</v>
      </c>
      <c r="E13" s="28">
        <v>139934</v>
      </c>
      <c r="F13" s="25">
        <v>7206.39</v>
      </c>
      <c r="G13" s="25">
        <v>3.34</v>
      </c>
    </row>
    <row r="14" spans="2:7" x14ac:dyDescent="0.2">
      <c r="B14" s="27" t="s">
        <v>32</v>
      </c>
      <c r="C14" s="23" t="s">
        <v>33</v>
      </c>
      <c r="D14" s="23" t="s">
        <v>34</v>
      </c>
      <c r="E14" s="28">
        <v>495685</v>
      </c>
      <c r="F14" s="25">
        <v>7033.27</v>
      </c>
      <c r="G14" s="25">
        <v>3.26</v>
      </c>
    </row>
    <row r="15" spans="2:7" x14ac:dyDescent="0.2">
      <c r="B15" s="27" t="s">
        <v>35</v>
      </c>
      <c r="C15" s="23" t="s">
        <v>36</v>
      </c>
      <c r="D15" s="23" t="s">
        <v>37</v>
      </c>
      <c r="E15" s="28">
        <v>1875000</v>
      </c>
      <c r="F15" s="25">
        <v>6830.63</v>
      </c>
      <c r="G15" s="25">
        <v>3.17</v>
      </c>
    </row>
    <row r="16" spans="2:7" x14ac:dyDescent="0.2">
      <c r="B16" s="27" t="s">
        <v>133</v>
      </c>
      <c r="C16" s="23" t="s">
        <v>134</v>
      </c>
      <c r="D16" s="23" t="s">
        <v>37</v>
      </c>
      <c r="E16" s="28">
        <v>954200</v>
      </c>
      <c r="F16" s="25">
        <v>6655.07</v>
      </c>
      <c r="G16" s="25">
        <v>3.09</v>
      </c>
    </row>
    <row r="17" spans="2:7" x14ac:dyDescent="0.2">
      <c r="B17" s="27" t="s">
        <v>137</v>
      </c>
      <c r="C17" s="23" t="s">
        <v>138</v>
      </c>
      <c r="D17" s="23" t="s">
        <v>125</v>
      </c>
      <c r="E17" s="28">
        <v>612000</v>
      </c>
      <c r="F17" s="25">
        <v>6013.82</v>
      </c>
      <c r="G17" s="25">
        <v>2.79</v>
      </c>
    </row>
    <row r="18" spans="2:7" x14ac:dyDescent="0.2">
      <c r="B18" s="27" t="s">
        <v>139</v>
      </c>
      <c r="C18" s="23" t="s">
        <v>140</v>
      </c>
      <c r="D18" s="23" t="s">
        <v>141</v>
      </c>
      <c r="E18" s="28">
        <v>217800</v>
      </c>
      <c r="F18" s="25">
        <v>5295.81</v>
      </c>
      <c r="G18" s="25">
        <v>2.46</v>
      </c>
    </row>
    <row r="19" spans="2:7" x14ac:dyDescent="0.2">
      <c r="B19" s="27" t="s">
        <v>180</v>
      </c>
      <c r="C19" s="23" t="s">
        <v>181</v>
      </c>
      <c r="D19" s="23" t="s">
        <v>182</v>
      </c>
      <c r="E19" s="28">
        <v>783316</v>
      </c>
      <c r="F19" s="25">
        <v>4052.09</v>
      </c>
      <c r="G19" s="25">
        <v>1.88</v>
      </c>
    </row>
    <row r="20" spans="2:7" x14ac:dyDescent="0.2">
      <c r="B20" s="27" t="s">
        <v>69</v>
      </c>
      <c r="C20" s="23" t="s">
        <v>70</v>
      </c>
      <c r="D20" s="23" t="s">
        <v>64</v>
      </c>
      <c r="E20" s="28">
        <v>57152</v>
      </c>
      <c r="F20" s="25">
        <v>3850.87</v>
      </c>
      <c r="G20" s="25">
        <v>1.79</v>
      </c>
    </row>
    <row r="21" spans="2:7" x14ac:dyDescent="0.2">
      <c r="B21" s="27" t="s">
        <v>86</v>
      </c>
      <c r="C21" s="23" t="s">
        <v>87</v>
      </c>
      <c r="D21" s="23" t="s">
        <v>88</v>
      </c>
      <c r="E21" s="28">
        <v>435000</v>
      </c>
      <c r="F21" s="25">
        <v>3531.55</v>
      </c>
      <c r="G21" s="25">
        <v>1.64</v>
      </c>
    </row>
    <row r="22" spans="2:7" x14ac:dyDescent="0.2">
      <c r="B22" s="27" t="s">
        <v>114</v>
      </c>
      <c r="C22" s="23" t="s">
        <v>115</v>
      </c>
      <c r="D22" s="23" t="s">
        <v>50</v>
      </c>
      <c r="E22" s="28">
        <v>870000</v>
      </c>
      <c r="F22" s="25">
        <v>3414.75</v>
      </c>
      <c r="G22" s="25">
        <v>1.58</v>
      </c>
    </row>
    <row r="23" spans="2:7" x14ac:dyDescent="0.2">
      <c r="B23" s="27" t="s">
        <v>176</v>
      </c>
      <c r="C23" s="23" t="s">
        <v>177</v>
      </c>
      <c r="D23" s="23" t="s">
        <v>37</v>
      </c>
      <c r="E23" s="28">
        <v>188750</v>
      </c>
      <c r="F23" s="25">
        <v>3308.79</v>
      </c>
      <c r="G23" s="25">
        <v>1.53</v>
      </c>
    </row>
    <row r="24" spans="2:7" x14ac:dyDescent="0.2">
      <c r="B24" s="27" t="s">
        <v>145</v>
      </c>
      <c r="C24" s="23" t="s">
        <v>146</v>
      </c>
      <c r="D24" s="23" t="s">
        <v>141</v>
      </c>
      <c r="E24" s="28">
        <v>129600</v>
      </c>
      <c r="F24" s="25">
        <v>3288.47</v>
      </c>
      <c r="G24" s="25">
        <v>1.53</v>
      </c>
    </row>
    <row r="25" spans="2:7" x14ac:dyDescent="0.2">
      <c r="B25" s="27" t="s">
        <v>147</v>
      </c>
      <c r="C25" s="23" t="s">
        <v>148</v>
      </c>
      <c r="D25" s="23" t="s">
        <v>149</v>
      </c>
      <c r="E25" s="28">
        <v>88981</v>
      </c>
      <c r="F25" s="25">
        <v>3223.6</v>
      </c>
      <c r="G25" s="25">
        <v>1.49</v>
      </c>
    </row>
    <row r="26" spans="2:7" x14ac:dyDescent="0.2">
      <c r="B26" s="27" t="s">
        <v>152</v>
      </c>
      <c r="C26" s="23" t="s">
        <v>153</v>
      </c>
      <c r="D26" s="23" t="s">
        <v>144</v>
      </c>
      <c r="E26" s="28">
        <v>45900</v>
      </c>
      <c r="F26" s="25">
        <v>3148.37</v>
      </c>
      <c r="G26" s="25">
        <v>1.46</v>
      </c>
    </row>
    <row r="27" spans="2:7" x14ac:dyDescent="0.2">
      <c r="B27" s="27" t="s">
        <v>168</v>
      </c>
      <c r="C27" s="23" t="s">
        <v>169</v>
      </c>
      <c r="D27" s="23" t="s">
        <v>170</v>
      </c>
      <c r="E27" s="28">
        <v>108800</v>
      </c>
      <c r="F27" s="25">
        <v>3110.65</v>
      </c>
      <c r="G27" s="25">
        <v>1.44</v>
      </c>
    </row>
    <row r="28" spans="2:7" x14ac:dyDescent="0.2">
      <c r="B28" s="27" t="s">
        <v>188</v>
      </c>
      <c r="C28" s="23" t="s">
        <v>189</v>
      </c>
      <c r="D28" s="23" t="s">
        <v>141</v>
      </c>
      <c r="E28" s="28">
        <v>481324</v>
      </c>
      <c r="F28" s="25">
        <v>3075.18</v>
      </c>
      <c r="G28" s="25">
        <v>1.43</v>
      </c>
    </row>
    <row r="29" spans="2:7" x14ac:dyDescent="0.2">
      <c r="B29" s="27" t="s">
        <v>166</v>
      </c>
      <c r="C29" s="23" t="s">
        <v>167</v>
      </c>
      <c r="D29" s="23" t="s">
        <v>50</v>
      </c>
      <c r="E29" s="28">
        <v>184700</v>
      </c>
      <c r="F29" s="25">
        <v>2877.72</v>
      </c>
      <c r="G29" s="25">
        <v>1.33</v>
      </c>
    </row>
    <row r="30" spans="2:7" x14ac:dyDescent="0.2">
      <c r="B30" s="27" t="s">
        <v>235</v>
      </c>
      <c r="C30" s="23" t="s">
        <v>236</v>
      </c>
      <c r="D30" s="23" t="s">
        <v>149</v>
      </c>
      <c r="E30" s="28">
        <v>62900</v>
      </c>
      <c r="F30" s="25">
        <v>2840.56</v>
      </c>
      <c r="G30" s="25">
        <v>1.32</v>
      </c>
    </row>
    <row r="31" spans="2:7" x14ac:dyDescent="0.2">
      <c r="B31" s="27" t="s">
        <v>142</v>
      </c>
      <c r="C31" s="23" t="s">
        <v>143</v>
      </c>
      <c r="D31" s="23" t="s">
        <v>144</v>
      </c>
      <c r="E31" s="28">
        <v>357000</v>
      </c>
      <c r="F31" s="25">
        <v>2839.04</v>
      </c>
      <c r="G31" s="25">
        <v>1.32</v>
      </c>
    </row>
    <row r="32" spans="2:7" x14ac:dyDescent="0.2">
      <c r="B32" s="27" t="s">
        <v>48</v>
      </c>
      <c r="C32" s="23" t="s">
        <v>49</v>
      </c>
      <c r="D32" s="23" t="s">
        <v>50</v>
      </c>
      <c r="E32" s="28">
        <v>276200</v>
      </c>
      <c r="F32" s="25">
        <v>2767.39</v>
      </c>
      <c r="G32" s="25">
        <v>1.28</v>
      </c>
    </row>
    <row r="33" spans="2:7" x14ac:dyDescent="0.2">
      <c r="B33" s="27" t="s">
        <v>233</v>
      </c>
      <c r="C33" s="23" t="s">
        <v>234</v>
      </c>
      <c r="D33" s="23" t="s">
        <v>64</v>
      </c>
      <c r="E33" s="28">
        <v>190000</v>
      </c>
      <c r="F33" s="25">
        <v>2756.05</v>
      </c>
      <c r="G33" s="25">
        <v>1.28</v>
      </c>
    </row>
    <row r="34" spans="2:7" x14ac:dyDescent="0.2">
      <c r="B34" s="27" t="s">
        <v>173</v>
      </c>
      <c r="C34" s="23" t="s">
        <v>174</v>
      </c>
      <c r="D34" s="23" t="s">
        <v>175</v>
      </c>
      <c r="E34" s="28">
        <v>119555</v>
      </c>
      <c r="F34" s="25">
        <v>2699.73</v>
      </c>
      <c r="G34" s="25">
        <v>1.25</v>
      </c>
    </row>
    <row r="35" spans="2:7" x14ac:dyDescent="0.2">
      <c r="B35" s="27" t="s">
        <v>73</v>
      </c>
      <c r="C35" s="23" t="s">
        <v>74</v>
      </c>
      <c r="D35" s="23" t="s">
        <v>75</v>
      </c>
      <c r="E35" s="28">
        <v>490994</v>
      </c>
      <c r="F35" s="25">
        <v>2697.77</v>
      </c>
      <c r="G35" s="25">
        <v>1.25</v>
      </c>
    </row>
    <row r="36" spans="2:7" x14ac:dyDescent="0.2">
      <c r="B36" s="27" t="s">
        <v>161</v>
      </c>
      <c r="C36" s="23" t="s">
        <v>162</v>
      </c>
      <c r="D36" s="23" t="s">
        <v>141</v>
      </c>
      <c r="E36" s="28">
        <v>74094</v>
      </c>
      <c r="F36" s="25">
        <v>2685.94</v>
      </c>
      <c r="G36" s="25">
        <v>1.25</v>
      </c>
    </row>
    <row r="37" spans="2:7" x14ac:dyDescent="0.2">
      <c r="B37" s="27" t="s">
        <v>163</v>
      </c>
      <c r="C37" s="23" t="s">
        <v>164</v>
      </c>
      <c r="D37" s="23" t="s">
        <v>165</v>
      </c>
      <c r="E37" s="28">
        <v>285000</v>
      </c>
      <c r="F37" s="25">
        <v>2449.4299999999998</v>
      </c>
      <c r="G37" s="25">
        <v>1.1399999999999999</v>
      </c>
    </row>
    <row r="38" spans="2:7" x14ac:dyDescent="0.2">
      <c r="B38" s="27" t="s">
        <v>178</v>
      </c>
      <c r="C38" s="23" t="s">
        <v>179</v>
      </c>
      <c r="D38" s="23" t="s">
        <v>149</v>
      </c>
      <c r="E38" s="28">
        <v>409500</v>
      </c>
      <c r="F38" s="25">
        <v>2447.9899999999998</v>
      </c>
      <c r="G38" s="25">
        <v>1.1399999999999999</v>
      </c>
    </row>
    <row r="39" spans="2:7" x14ac:dyDescent="0.2">
      <c r="B39" s="27" t="s">
        <v>225</v>
      </c>
      <c r="C39" s="23" t="s">
        <v>226</v>
      </c>
      <c r="D39" s="23" t="s">
        <v>125</v>
      </c>
      <c r="E39" s="28">
        <v>125000</v>
      </c>
      <c r="F39" s="25">
        <v>2220.63</v>
      </c>
      <c r="G39" s="25">
        <v>1.03</v>
      </c>
    </row>
    <row r="40" spans="2:7" x14ac:dyDescent="0.2">
      <c r="B40" s="27" t="s">
        <v>71</v>
      </c>
      <c r="C40" s="23" t="s">
        <v>72</v>
      </c>
      <c r="D40" s="23" t="s">
        <v>58</v>
      </c>
      <c r="E40" s="28">
        <v>240000</v>
      </c>
      <c r="F40" s="25">
        <v>2207.16</v>
      </c>
      <c r="G40" s="25">
        <v>1.02</v>
      </c>
    </row>
    <row r="41" spans="2:7" x14ac:dyDescent="0.2">
      <c r="B41" s="27" t="s">
        <v>190</v>
      </c>
      <c r="C41" s="23" t="s">
        <v>191</v>
      </c>
      <c r="D41" s="23" t="s">
        <v>192</v>
      </c>
      <c r="E41" s="28">
        <v>74500</v>
      </c>
      <c r="F41" s="25">
        <v>2168.66</v>
      </c>
      <c r="G41" s="25">
        <v>1.01</v>
      </c>
    </row>
    <row r="42" spans="2:7" x14ac:dyDescent="0.2">
      <c r="B42" s="27" t="s">
        <v>237</v>
      </c>
      <c r="C42" s="23" t="s">
        <v>238</v>
      </c>
      <c r="D42" s="23" t="s">
        <v>144</v>
      </c>
      <c r="E42" s="28">
        <v>59000</v>
      </c>
      <c r="F42" s="25">
        <v>2165.65</v>
      </c>
      <c r="G42" s="25">
        <v>1</v>
      </c>
    </row>
    <row r="43" spans="2:7" x14ac:dyDescent="0.2">
      <c r="B43" s="27" t="s">
        <v>193</v>
      </c>
      <c r="C43" s="23" t="s">
        <v>194</v>
      </c>
      <c r="D43" s="23" t="s">
        <v>111</v>
      </c>
      <c r="E43" s="28">
        <v>225000</v>
      </c>
      <c r="F43" s="25">
        <v>2088.56</v>
      </c>
      <c r="G43" s="25">
        <v>0.97</v>
      </c>
    </row>
    <row r="44" spans="2:7" x14ac:dyDescent="0.2">
      <c r="B44" s="27" t="s">
        <v>101</v>
      </c>
      <c r="C44" s="23" t="s">
        <v>102</v>
      </c>
      <c r="D44" s="23" t="s">
        <v>75</v>
      </c>
      <c r="E44" s="28">
        <v>395000</v>
      </c>
      <c r="F44" s="25">
        <v>2023.78</v>
      </c>
      <c r="G44" s="25">
        <v>0.94</v>
      </c>
    </row>
    <row r="45" spans="2:7" x14ac:dyDescent="0.2">
      <c r="B45" s="27" t="s">
        <v>195</v>
      </c>
      <c r="C45" s="23" t="s">
        <v>196</v>
      </c>
      <c r="D45" s="23" t="s">
        <v>149</v>
      </c>
      <c r="E45" s="28">
        <v>242000</v>
      </c>
      <c r="F45" s="25">
        <v>1972.54</v>
      </c>
      <c r="G45" s="25">
        <v>0.91</v>
      </c>
    </row>
    <row r="46" spans="2:7" x14ac:dyDescent="0.2">
      <c r="B46" s="27" t="s">
        <v>287</v>
      </c>
      <c r="C46" s="23" t="s">
        <v>288</v>
      </c>
      <c r="D46" s="23" t="s">
        <v>165</v>
      </c>
      <c r="E46" s="28">
        <v>129786</v>
      </c>
      <c r="F46" s="25">
        <v>1860.09</v>
      </c>
      <c r="G46" s="25">
        <v>0.86</v>
      </c>
    </row>
    <row r="47" spans="2:7" x14ac:dyDescent="0.2">
      <c r="B47" s="27" t="s">
        <v>289</v>
      </c>
      <c r="C47" s="23" t="s">
        <v>290</v>
      </c>
      <c r="D47" s="23" t="s">
        <v>141</v>
      </c>
      <c r="E47" s="28">
        <v>850500</v>
      </c>
      <c r="F47" s="25">
        <v>1858.34</v>
      </c>
      <c r="G47" s="25">
        <v>0.86</v>
      </c>
    </row>
    <row r="48" spans="2:7" x14ac:dyDescent="0.2">
      <c r="B48" s="27" t="s">
        <v>212</v>
      </c>
      <c r="C48" s="23" t="s">
        <v>213</v>
      </c>
      <c r="D48" s="23" t="s">
        <v>165</v>
      </c>
      <c r="E48" s="28">
        <v>265000</v>
      </c>
      <c r="F48" s="25">
        <v>1844.93</v>
      </c>
      <c r="G48" s="25">
        <v>0.86</v>
      </c>
    </row>
    <row r="49" spans="2:9" x14ac:dyDescent="0.2">
      <c r="B49" s="27" t="s">
        <v>62</v>
      </c>
      <c r="C49" s="23" t="s">
        <v>63</v>
      </c>
      <c r="D49" s="23" t="s">
        <v>64</v>
      </c>
      <c r="E49" s="28">
        <v>5875</v>
      </c>
      <c r="F49" s="25">
        <v>1731.09</v>
      </c>
      <c r="G49" s="25">
        <v>0.8</v>
      </c>
    </row>
    <row r="50" spans="2:9" x14ac:dyDescent="0.2">
      <c r="B50" s="27" t="s">
        <v>221</v>
      </c>
      <c r="C50" s="23" t="s">
        <v>222</v>
      </c>
      <c r="D50" s="23" t="s">
        <v>160</v>
      </c>
      <c r="E50" s="28">
        <v>850000</v>
      </c>
      <c r="F50" s="25">
        <v>1712.33</v>
      </c>
      <c r="G50" s="25">
        <v>0.79</v>
      </c>
    </row>
    <row r="51" spans="2:9" x14ac:dyDescent="0.2">
      <c r="B51" s="27" t="s">
        <v>263</v>
      </c>
      <c r="C51" s="23" t="s">
        <v>264</v>
      </c>
      <c r="D51" s="23" t="s">
        <v>141</v>
      </c>
      <c r="E51" s="28">
        <v>240000</v>
      </c>
      <c r="F51" s="25">
        <v>1442.52</v>
      </c>
      <c r="G51" s="25">
        <v>0.67</v>
      </c>
    </row>
    <row r="52" spans="2:9" x14ac:dyDescent="0.2">
      <c r="B52" s="27" t="s">
        <v>219</v>
      </c>
      <c r="C52" s="23" t="s">
        <v>220</v>
      </c>
      <c r="D52" s="23" t="s">
        <v>50</v>
      </c>
      <c r="E52" s="28">
        <v>56377</v>
      </c>
      <c r="F52" s="25">
        <v>1255.29</v>
      </c>
      <c r="G52" s="25">
        <v>0.57999999999999996</v>
      </c>
    </row>
    <row r="53" spans="2:9" x14ac:dyDescent="0.2">
      <c r="B53" s="27" t="s">
        <v>205</v>
      </c>
      <c r="C53" s="23" t="s">
        <v>206</v>
      </c>
      <c r="D53" s="23" t="s">
        <v>149</v>
      </c>
      <c r="E53" s="28">
        <v>8035</v>
      </c>
      <c r="F53" s="25">
        <v>1203.9100000000001</v>
      </c>
      <c r="G53" s="25">
        <v>0.56000000000000005</v>
      </c>
    </row>
    <row r="54" spans="2:9" x14ac:dyDescent="0.2">
      <c r="B54" s="29" t="s">
        <v>116</v>
      </c>
      <c r="C54" s="30"/>
      <c r="D54" s="30"/>
      <c r="E54" s="31"/>
      <c r="F54" s="32">
        <f>SUM(F7:F53)</f>
        <v>207006.82999999996</v>
      </c>
      <c r="G54" s="32">
        <f>SUM(G7:G53)</f>
        <v>96.009999999999977</v>
      </c>
      <c r="H54" s="14"/>
      <c r="I54" s="14"/>
    </row>
    <row r="55" spans="2:9" x14ac:dyDescent="0.2">
      <c r="B55" s="37" t="s">
        <v>117</v>
      </c>
      <c r="C55" s="37"/>
      <c r="D55" s="37"/>
      <c r="E55" s="38"/>
      <c r="F55" s="39">
        <f>F54</f>
        <v>207006.82999999996</v>
      </c>
      <c r="G55" s="39">
        <f>G54</f>
        <v>96.009999999999977</v>
      </c>
      <c r="H55" s="14"/>
      <c r="I55" s="14"/>
    </row>
    <row r="56" spans="2:9" x14ac:dyDescent="0.2">
      <c r="B56" s="40" t="s">
        <v>118</v>
      </c>
      <c r="C56" s="41"/>
      <c r="D56" s="41"/>
      <c r="E56" s="42"/>
      <c r="F56" s="43"/>
      <c r="G56" s="43"/>
    </row>
    <row r="57" spans="2:9" x14ac:dyDescent="0.2">
      <c r="B57" s="27" t="s">
        <v>118</v>
      </c>
      <c r="C57" s="23"/>
      <c r="D57" s="23"/>
      <c r="E57" s="24"/>
      <c r="F57" s="25">
        <v>10145.719999999999</v>
      </c>
      <c r="G57" s="25">
        <v>4.7</v>
      </c>
    </row>
    <row r="58" spans="2:9" x14ac:dyDescent="0.2">
      <c r="B58" s="29" t="s">
        <v>116</v>
      </c>
      <c r="C58" s="30"/>
      <c r="D58" s="30"/>
      <c r="E58" s="31"/>
      <c r="F58" s="32">
        <f>SUM(F56:F57)</f>
        <v>10145.719999999999</v>
      </c>
      <c r="G58" s="32">
        <f>SUM(G56:G57)</f>
        <v>4.7</v>
      </c>
      <c r="H58" s="14"/>
      <c r="I58" s="14"/>
    </row>
    <row r="59" spans="2:9" x14ac:dyDescent="0.2">
      <c r="B59" s="34" t="s">
        <v>117</v>
      </c>
      <c r="C59" s="34"/>
      <c r="D59" s="34"/>
      <c r="E59" s="35"/>
      <c r="F59" s="36">
        <f>F58</f>
        <v>10145.719999999999</v>
      </c>
      <c r="G59" s="36">
        <f>G58</f>
        <v>4.7</v>
      </c>
      <c r="H59" s="14"/>
      <c r="I59" s="14"/>
    </row>
    <row r="60" spans="2:9" x14ac:dyDescent="0.2">
      <c r="B60" s="44" t="s">
        <v>120</v>
      </c>
      <c r="C60" s="44"/>
      <c r="D60" s="44"/>
      <c r="E60" s="45"/>
      <c r="F60" s="16">
        <f>F61-(+F55+F59)</f>
        <v>-1524.8099999999686</v>
      </c>
      <c r="G60" s="16">
        <f>G61-(+G55+G59)</f>
        <v>-0.70999999999997954</v>
      </c>
      <c r="H60" s="14"/>
      <c r="I60" s="14"/>
    </row>
    <row r="61" spans="2:9" x14ac:dyDescent="0.2">
      <c r="B61" s="44" t="s">
        <v>119</v>
      </c>
      <c r="C61" s="44"/>
      <c r="D61" s="44"/>
      <c r="E61" s="45"/>
      <c r="F61" s="16">
        <v>215627.74</v>
      </c>
      <c r="G61" s="16">
        <v>100</v>
      </c>
      <c r="H61" s="14"/>
      <c r="I61" s="14"/>
    </row>
    <row r="63" spans="2:9" x14ac:dyDescent="0.2">
      <c r="B63" s="14"/>
    </row>
  </sheetData>
  <mergeCells count="1">
    <mergeCell ref="B1:G1"/>
  </mergeCells>
  <pageMargins left="0.7" right="0.7" top="0.75" bottom="0.75" header="0.3" footer="0.3"/>
  <pageSetup paperSize="9" orientation="portrait" r:id="rId1"/>
  <headerFooter>
    <oddFooter>&amp;R&amp;1#&amp;"Calibri"&amp;10&amp;KFF0000|PUBLIC|</oddFooter>
    <evenFooter>&amp;LPUBLIC</evenFooter>
    <firstFooter>&amp;LPUBLIC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3"/>
  <sheetViews>
    <sheetView topLeftCell="A57" workbookViewId="0"/>
  </sheetViews>
  <sheetFormatPr defaultRowHeight="12" x14ac:dyDescent="0.2"/>
  <cols>
    <col min="1" max="1" width="9.140625" style="1"/>
    <col min="2" max="2" width="59.28515625" style="1" bestFit="1" customWidth="1"/>
    <col min="3" max="3" width="13.28515625" style="1" bestFit="1" customWidth="1"/>
    <col min="4" max="4" width="22.28515625" style="1" bestFit="1" customWidth="1"/>
    <col min="5" max="5" width="18.28515625" style="12" bestFit="1" customWidth="1"/>
    <col min="6" max="6" width="15.28515625" style="13" bestFit="1" customWidth="1"/>
    <col min="7" max="7" width="7.42578125" style="13" bestFit="1" customWidth="1"/>
    <col min="8" max="16384" width="9.140625" style="1"/>
  </cols>
  <sheetData>
    <row r="1" spans="2:7" ht="21" customHeight="1" x14ac:dyDescent="0.2">
      <c r="B1" s="86" t="s">
        <v>13</v>
      </c>
      <c r="C1" s="87"/>
      <c r="D1" s="87"/>
      <c r="E1" s="87"/>
      <c r="F1" s="87"/>
      <c r="G1" s="87"/>
    </row>
    <row r="3" spans="2:7" ht="16.5" thickBot="1" x14ac:dyDescent="0.25">
      <c r="B3" s="2" t="s">
        <v>831</v>
      </c>
      <c r="C3" s="3"/>
      <c r="D3" s="4"/>
      <c r="E3" s="5"/>
      <c r="F3" s="6"/>
      <c r="G3" s="6"/>
    </row>
    <row r="4" spans="2:7" ht="24" x14ac:dyDescent="0.2">
      <c r="B4" s="7" t="s">
        <v>0</v>
      </c>
      <c r="C4" s="8" t="s">
        <v>1</v>
      </c>
      <c r="D4" s="8" t="s">
        <v>5</v>
      </c>
      <c r="E4" s="9" t="s">
        <v>2</v>
      </c>
      <c r="F4" s="10" t="s">
        <v>3</v>
      </c>
      <c r="G4" s="11" t="s">
        <v>4</v>
      </c>
    </row>
    <row r="5" spans="2:7" x14ac:dyDescent="0.2">
      <c r="B5" s="17" t="s">
        <v>30</v>
      </c>
      <c r="C5" s="18"/>
      <c r="D5" s="18"/>
      <c r="E5" s="19"/>
      <c r="F5" s="20"/>
      <c r="G5" s="20"/>
    </row>
    <row r="6" spans="2:7" x14ac:dyDescent="0.2">
      <c r="B6" s="22" t="s">
        <v>31</v>
      </c>
      <c r="C6" s="23"/>
      <c r="D6" s="23"/>
      <c r="E6" s="24"/>
      <c r="F6" s="25"/>
      <c r="G6" s="25"/>
    </row>
    <row r="7" spans="2:7" x14ac:dyDescent="0.2">
      <c r="B7" s="27" t="s">
        <v>109</v>
      </c>
      <c r="C7" s="23" t="s">
        <v>110</v>
      </c>
      <c r="D7" s="23" t="s">
        <v>111</v>
      </c>
      <c r="E7" s="28">
        <v>451000</v>
      </c>
      <c r="F7" s="25">
        <v>2768.01</v>
      </c>
      <c r="G7" s="25">
        <v>3.23</v>
      </c>
    </row>
    <row r="8" spans="2:7" x14ac:dyDescent="0.2">
      <c r="B8" s="27" t="s">
        <v>241</v>
      </c>
      <c r="C8" s="23" t="s">
        <v>242</v>
      </c>
      <c r="D8" s="23" t="s">
        <v>125</v>
      </c>
      <c r="E8" s="28">
        <v>136530</v>
      </c>
      <c r="F8" s="25">
        <v>2624.17</v>
      </c>
      <c r="G8" s="25">
        <v>3.07</v>
      </c>
    </row>
    <row r="9" spans="2:7" x14ac:dyDescent="0.2">
      <c r="B9" s="27" t="s">
        <v>291</v>
      </c>
      <c r="C9" s="23" t="s">
        <v>292</v>
      </c>
      <c r="D9" s="23" t="s">
        <v>58</v>
      </c>
      <c r="E9" s="28">
        <v>267736</v>
      </c>
      <c r="F9" s="25">
        <v>2549.38</v>
      </c>
      <c r="G9" s="25">
        <v>2.98</v>
      </c>
    </row>
    <row r="10" spans="2:7" x14ac:dyDescent="0.2">
      <c r="B10" s="27" t="s">
        <v>40</v>
      </c>
      <c r="C10" s="23" t="s">
        <v>41</v>
      </c>
      <c r="D10" s="23" t="s">
        <v>42</v>
      </c>
      <c r="E10" s="28">
        <v>1189762</v>
      </c>
      <c r="F10" s="25">
        <v>2538.9499999999998</v>
      </c>
      <c r="G10" s="25">
        <v>2.97</v>
      </c>
    </row>
    <row r="11" spans="2:7" x14ac:dyDescent="0.2">
      <c r="B11" s="27" t="s">
        <v>293</v>
      </c>
      <c r="C11" s="23" t="s">
        <v>294</v>
      </c>
      <c r="D11" s="23" t="s">
        <v>185</v>
      </c>
      <c r="E11" s="28">
        <v>152175</v>
      </c>
      <c r="F11" s="25">
        <v>2520.7800000000002</v>
      </c>
      <c r="G11" s="25">
        <v>2.94</v>
      </c>
    </row>
    <row r="12" spans="2:7" x14ac:dyDescent="0.2">
      <c r="B12" s="27" t="s">
        <v>56</v>
      </c>
      <c r="C12" s="23" t="s">
        <v>57</v>
      </c>
      <c r="D12" s="23" t="s">
        <v>58</v>
      </c>
      <c r="E12" s="28">
        <v>45210</v>
      </c>
      <c r="F12" s="25">
        <v>2460.35</v>
      </c>
      <c r="G12" s="25">
        <v>2.87</v>
      </c>
    </row>
    <row r="13" spans="2:7" x14ac:dyDescent="0.2">
      <c r="B13" s="27" t="s">
        <v>199</v>
      </c>
      <c r="C13" s="23" t="s">
        <v>200</v>
      </c>
      <c r="D13" s="23" t="s">
        <v>58</v>
      </c>
      <c r="E13" s="28">
        <v>387500</v>
      </c>
      <c r="F13" s="25">
        <v>2309.31</v>
      </c>
      <c r="G13" s="25">
        <v>2.7</v>
      </c>
    </row>
    <row r="14" spans="2:7" x14ac:dyDescent="0.2">
      <c r="B14" s="27" t="s">
        <v>295</v>
      </c>
      <c r="C14" s="23" t="s">
        <v>296</v>
      </c>
      <c r="D14" s="23" t="s">
        <v>95</v>
      </c>
      <c r="E14" s="28">
        <v>4085000</v>
      </c>
      <c r="F14" s="25">
        <v>2207.94</v>
      </c>
      <c r="G14" s="25">
        <v>2.58</v>
      </c>
    </row>
    <row r="15" spans="2:7" x14ac:dyDescent="0.2">
      <c r="B15" s="27" t="s">
        <v>297</v>
      </c>
      <c r="C15" s="23" t="s">
        <v>298</v>
      </c>
      <c r="D15" s="23" t="s">
        <v>299</v>
      </c>
      <c r="E15" s="28">
        <v>204729</v>
      </c>
      <c r="F15" s="25">
        <v>2183.33</v>
      </c>
      <c r="G15" s="25">
        <v>2.5499999999999998</v>
      </c>
    </row>
    <row r="16" spans="2:7" x14ac:dyDescent="0.2">
      <c r="B16" s="27" t="s">
        <v>259</v>
      </c>
      <c r="C16" s="23" t="s">
        <v>260</v>
      </c>
      <c r="D16" s="23" t="s">
        <v>111</v>
      </c>
      <c r="E16" s="28">
        <v>471000</v>
      </c>
      <c r="F16" s="25">
        <v>2016.82</v>
      </c>
      <c r="G16" s="25">
        <v>2.36</v>
      </c>
    </row>
    <row r="17" spans="2:7" x14ac:dyDescent="0.2">
      <c r="B17" s="27" t="s">
        <v>300</v>
      </c>
      <c r="C17" s="23" t="s">
        <v>301</v>
      </c>
      <c r="D17" s="23" t="s">
        <v>50</v>
      </c>
      <c r="E17" s="28">
        <v>1172584</v>
      </c>
      <c r="F17" s="25">
        <v>1999.84</v>
      </c>
      <c r="G17" s="25">
        <v>2.34</v>
      </c>
    </row>
    <row r="18" spans="2:7" x14ac:dyDescent="0.2">
      <c r="B18" s="27" t="s">
        <v>272</v>
      </c>
      <c r="C18" s="23" t="s">
        <v>273</v>
      </c>
      <c r="D18" s="23" t="s">
        <v>211</v>
      </c>
      <c r="E18" s="28">
        <v>107496</v>
      </c>
      <c r="F18" s="25">
        <v>1984.81</v>
      </c>
      <c r="G18" s="25">
        <v>2.3199999999999998</v>
      </c>
    </row>
    <row r="19" spans="2:7" x14ac:dyDescent="0.2">
      <c r="B19" s="27" t="s">
        <v>302</v>
      </c>
      <c r="C19" s="23" t="s">
        <v>303</v>
      </c>
      <c r="D19" s="23" t="s">
        <v>175</v>
      </c>
      <c r="E19" s="28">
        <v>779559</v>
      </c>
      <c r="F19" s="25">
        <v>1970.73</v>
      </c>
      <c r="G19" s="25">
        <v>2.2999999999999998</v>
      </c>
    </row>
    <row r="20" spans="2:7" x14ac:dyDescent="0.2">
      <c r="B20" s="27" t="s">
        <v>304</v>
      </c>
      <c r="C20" s="23" t="s">
        <v>305</v>
      </c>
      <c r="D20" s="23" t="s">
        <v>306</v>
      </c>
      <c r="E20" s="28">
        <v>51700</v>
      </c>
      <c r="F20" s="25">
        <v>1949.94</v>
      </c>
      <c r="G20" s="25">
        <v>2.2799999999999998</v>
      </c>
    </row>
    <row r="21" spans="2:7" x14ac:dyDescent="0.2">
      <c r="B21" s="27" t="s">
        <v>307</v>
      </c>
      <c r="C21" s="23" t="s">
        <v>308</v>
      </c>
      <c r="D21" s="23" t="s">
        <v>185</v>
      </c>
      <c r="E21" s="28">
        <v>74351</v>
      </c>
      <c r="F21" s="25">
        <v>1893.53</v>
      </c>
      <c r="G21" s="25">
        <v>2.21</v>
      </c>
    </row>
    <row r="22" spans="2:7" x14ac:dyDescent="0.2">
      <c r="B22" s="27" t="s">
        <v>309</v>
      </c>
      <c r="C22" s="23" t="s">
        <v>310</v>
      </c>
      <c r="D22" s="23" t="s">
        <v>170</v>
      </c>
      <c r="E22" s="28">
        <v>66922</v>
      </c>
      <c r="F22" s="25">
        <v>1864.11</v>
      </c>
      <c r="G22" s="25">
        <v>2.1800000000000002</v>
      </c>
    </row>
    <row r="23" spans="2:7" x14ac:dyDescent="0.2">
      <c r="B23" s="27" t="s">
        <v>311</v>
      </c>
      <c r="C23" s="23" t="s">
        <v>312</v>
      </c>
      <c r="D23" s="23" t="s">
        <v>160</v>
      </c>
      <c r="E23" s="28">
        <v>591207</v>
      </c>
      <c r="F23" s="25">
        <v>1827.42</v>
      </c>
      <c r="G23" s="25">
        <v>2.13</v>
      </c>
    </row>
    <row r="24" spans="2:7" x14ac:dyDescent="0.2">
      <c r="B24" s="27" t="s">
        <v>313</v>
      </c>
      <c r="C24" s="23" t="s">
        <v>314</v>
      </c>
      <c r="D24" s="23" t="s">
        <v>61</v>
      </c>
      <c r="E24" s="28">
        <v>32750</v>
      </c>
      <c r="F24" s="25">
        <v>1825.6</v>
      </c>
      <c r="G24" s="25">
        <v>2.13</v>
      </c>
    </row>
    <row r="25" spans="2:7" x14ac:dyDescent="0.2">
      <c r="B25" s="27" t="s">
        <v>84</v>
      </c>
      <c r="C25" s="23" t="s">
        <v>85</v>
      </c>
      <c r="D25" s="23" t="s">
        <v>58</v>
      </c>
      <c r="E25" s="28">
        <v>140771</v>
      </c>
      <c r="F25" s="25">
        <v>1825.1</v>
      </c>
      <c r="G25" s="25">
        <v>2.13</v>
      </c>
    </row>
    <row r="26" spans="2:7" x14ac:dyDescent="0.2">
      <c r="B26" s="27" t="s">
        <v>315</v>
      </c>
      <c r="C26" s="23" t="s">
        <v>316</v>
      </c>
      <c r="D26" s="23" t="s">
        <v>111</v>
      </c>
      <c r="E26" s="28">
        <v>265411</v>
      </c>
      <c r="F26" s="25">
        <v>1780.24</v>
      </c>
      <c r="G26" s="25">
        <v>2.08</v>
      </c>
    </row>
    <row r="27" spans="2:7" x14ac:dyDescent="0.2">
      <c r="B27" s="27" t="s">
        <v>317</v>
      </c>
      <c r="C27" s="23" t="s">
        <v>318</v>
      </c>
      <c r="D27" s="23" t="s">
        <v>211</v>
      </c>
      <c r="E27" s="28">
        <v>263016</v>
      </c>
      <c r="F27" s="25">
        <v>1725.52</v>
      </c>
      <c r="G27" s="25">
        <v>2.02</v>
      </c>
    </row>
    <row r="28" spans="2:7" x14ac:dyDescent="0.2">
      <c r="B28" s="27" t="s">
        <v>82</v>
      </c>
      <c r="C28" s="23" t="s">
        <v>83</v>
      </c>
      <c r="D28" s="23" t="s">
        <v>50</v>
      </c>
      <c r="E28" s="28">
        <v>44720</v>
      </c>
      <c r="F28" s="25">
        <v>1642.19</v>
      </c>
      <c r="G28" s="25">
        <v>1.92</v>
      </c>
    </row>
    <row r="29" spans="2:7" x14ac:dyDescent="0.2">
      <c r="B29" s="27" t="s">
        <v>319</v>
      </c>
      <c r="C29" s="23" t="s">
        <v>320</v>
      </c>
      <c r="D29" s="23" t="s">
        <v>125</v>
      </c>
      <c r="E29" s="28">
        <v>297500</v>
      </c>
      <c r="F29" s="25">
        <v>1606.65</v>
      </c>
      <c r="G29" s="25">
        <v>1.88</v>
      </c>
    </row>
    <row r="30" spans="2:7" x14ac:dyDescent="0.2">
      <c r="B30" s="27" t="s">
        <v>321</v>
      </c>
      <c r="C30" s="23" t="s">
        <v>322</v>
      </c>
      <c r="D30" s="23" t="s">
        <v>185</v>
      </c>
      <c r="E30" s="28">
        <v>879870</v>
      </c>
      <c r="F30" s="25">
        <v>1537.57</v>
      </c>
      <c r="G30" s="25">
        <v>1.8</v>
      </c>
    </row>
    <row r="31" spans="2:7" x14ac:dyDescent="0.2">
      <c r="B31" s="27" t="s">
        <v>54</v>
      </c>
      <c r="C31" s="23" t="s">
        <v>55</v>
      </c>
      <c r="D31" s="23" t="s">
        <v>42</v>
      </c>
      <c r="E31" s="28">
        <v>593000</v>
      </c>
      <c r="F31" s="25">
        <v>1529.35</v>
      </c>
      <c r="G31" s="25">
        <v>1.79</v>
      </c>
    </row>
    <row r="32" spans="2:7" x14ac:dyDescent="0.2">
      <c r="B32" s="27" t="s">
        <v>323</v>
      </c>
      <c r="C32" s="23" t="s">
        <v>324</v>
      </c>
      <c r="D32" s="23" t="s">
        <v>58</v>
      </c>
      <c r="E32" s="28">
        <v>658505</v>
      </c>
      <c r="F32" s="25">
        <v>1485.59</v>
      </c>
      <c r="G32" s="25">
        <v>1.74</v>
      </c>
    </row>
    <row r="33" spans="2:7" x14ac:dyDescent="0.2">
      <c r="B33" s="27" t="s">
        <v>325</v>
      </c>
      <c r="C33" s="23" t="s">
        <v>326</v>
      </c>
      <c r="D33" s="23" t="s">
        <v>61</v>
      </c>
      <c r="E33" s="28">
        <v>636695</v>
      </c>
      <c r="F33" s="25">
        <v>1477.45</v>
      </c>
      <c r="G33" s="25">
        <v>1.73</v>
      </c>
    </row>
    <row r="34" spans="2:7" x14ac:dyDescent="0.2">
      <c r="B34" s="27" t="s">
        <v>327</v>
      </c>
      <c r="C34" s="23" t="s">
        <v>328</v>
      </c>
      <c r="D34" s="23" t="s">
        <v>61</v>
      </c>
      <c r="E34" s="28">
        <v>469500</v>
      </c>
      <c r="F34" s="25">
        <v>1468.13</v>
      </c>
      <c r="G34" s="25">
        <v>1.71</v>
      </c>
    </row>
    <row r="35" spans="2:7" x14ac:dyDescent="0.2">
      <c r="B35" s="27" t="s">
        <v>329</v>
      </c>
      <c r="C35" s="23" t="s">
        <v>330</v>
      </c>
      <c r="D35" s="23" t="s">
        <v>141</v>
      </c>
      <c r="E35" s="28">
        <v>459000</v>
      </c>
      <c r="F35" s="25">
        <v>1461.23</v>
      </c>
      <c r="G35" s="25">
        <v>1.71</v>
      </c>
    </row>
    <row r="36" spans="2:7" x14ac:dyDescent="0.2">
      <c r="B36" s="27" t="s">
        <v>59</v>
      </c>
      <c r="C36" s="23" t="s">
        <v>60</v>
      </c>
      <c r="D36" s="23" t="s">
        <v>61</v>
      </c>
      <c r="E36" s="28">
        <v>143353</v>
      </c>
      <c r="F36" s="25">
        <v>1357.27</v>
      </c>
      <c r="G36" s="25">
        <v>1.59</v>
      </c>
    </row>
    <row r="37" spans="2:7" x14ac:dyDescent="0.2">
      <c r="B37" s="27" t="s">
        <v>107</v>
      </c>
      <c r="C37" s="23" t="s">
        <v>108</v>
      </c>
      <c r="D37" s="23" t="s">
        <v>58</v>
      </c>
      <c r="E37" s="28">
        <v>209466</v>
      </c>
      <c r="F37" s="25">
        <v>1332.2</v>
      </c>
      <c r="G37" s="25">
        <v>1.56</v>
      </c>
    </row>
    <row r="38" spans="2:7" x14ac:dyDescent="0.2">
      <c r="B38" s="27" t="s">
        <v>331</v>
      </c>
      <c r="C38" s="23" t="s">
        <v>332</v>
      </c>
      <c r="D38" s="23" t="s">
        <v>211</v>
      </c>
      <c r="E38" s="28">
        <v>233142</v>
      </c>
      <c r="F38" s="25">
        <v>1331.47</v>
      </c>
      <c r="G38" s="25">
        <v>1.56</v>
      </c>
    </row>
    <row r="39" spans="2:7" x14ac:dyDescent="0.2">
      <c r="B39" s="27" t="s">
        <v>89</v>
      </c>
      <c r="C39" s="23" t="s">
        <v>90</v>
      </c>
      <c r="D39" s="23" t="s">
        <v>50</v>
      </c>
      <c r="E39" s="28">
        <v>39671</v>
      </c>
      <c r="F39" s="25">
        <v>1315.43</v>
      </c>
      <c r="G39" s="25">
        <v>1.54</v>
      </c>
    </row>
    <row r="40" spans="2:7" x14ac:dyDescent="0.2">
      <c r="B40" s="27" t="s">
        <v>96</v>
      </c>
      <c r="C40" s="23" t="s">
        <v>97</v>
      </c>
      <c r="D40" s="23" t="s">
        <v>98</v>
      </c>
      <c r="E40" s="28">
        <v>312630</v>
      </c>
      <c r="F40" s="25">
        <v>1284.44</v>
      </c>
      <c r="G40" s="25">
        <v>1.5</v>
      </c>
    </row>
    <row r="41" spans="2:7" x14ac:dyDescent="0.2">
      <c r="B41" s="27" t="s">
        <v>217</v>
      </c>
      <c r="C41" s="23" t="s">
        <v>218</v>
      </c>
      <c r="D41" s="23" t="s">
        <v>211</v>
      </c>
      <c r="E41" s="28">
        <v>81500</v>
      </c>
      <c r="F41" s="25">
        <v>1233.05</v>
      </c>
      <c r="G41" s="25">
        <v>1.44</v>
      </c>
    </row>
    <row r="42" spans="2:7" x14ac:dyDescent="0.2">
      <c r="B42" s="27" t="s">
        <v>333</v>
      </c>
      <c r="C42" s="23" t="s">
        <v>334</v>
      </c>
      <c r="D42" s="23" t="s">
        <v>185</v>
      </c>
      <c r="E42" s="28">
        <v>53712</v>
      </c>
      <c r="F42" s="25">
        <v>1226.7</v>
      </c>
      <c r="G42" s="25">
        <v>1.43</v>
      </c>
    </row>
    <row r="43" spans="2:7" x14ac:dyDescent="0.2">
      <c r="B43" s="27" t="s">
        <v>269</v>
      </c>
      <c r="C43" s="23" t="s">
        <v>270</v>
      </c>
      <c r="D43" s="23" t="s">
        <v>271</v>
      </c>
      <c r="E43" s="28">
        <v>255000</v>
      </c>
      <c r="F43" s="25">
        <v>1185.8800000000001</v>
      </c>
      <c r="G43" s="25">
        <v>1.39</v>
      </c>
    </row>
    <row r="44" spans="2:7" x14ac:dyDescent="0.2">
      <c r="B44" s="27" t="s">
        <v>65</v>
      </c>
      <c r="C44" s="23" t="s">
        <v>66</v>
      </c>
      <c r="D44" s="23" t="s">
        <v>42</v>
      </c>
      <c r="E44" s="28">
        <v>393000</v>
      </c>
      <c r="F44" s="25">
        <v>1175.8599999999999</v>
      </c>
      <c r="G44" s="25">
        <v>1.37</v>
      </c>
    </row>
    <row r="45" spans="2:7" x14ac:dyDescent="0.2">
      <c r="B45" s="27" t="s">
        <v>335</v>
      </c>
      <c r="C45" s="23" t="s">
        <v>336</v>
      </c>
      <c r="D45" s="23" t="s">
        <v>95</v>
      </c>
      <c r="E45" s="28">
        <v>425000</v>
      </c>
      <c r="F45" s="25">
        <v>1159.83</v>
      </c>
      <c r="G45" s="25">
        <v>1.35</v>
      </c>
    </row>
    <row r="46" spans="2:7" x14ac:dyDescent="0.2">
      <c r="B46" s="27" t="s">
        <v>203</v>
      </c>
      <c r="C46" s="23" t="s">
        <v>204</v>
      </c>
      <c r="D46" s="23" t="s">
        <v>185</v>
      </c>
      <c r="E46" s="28">
        <v>79800</v>
      </c>
      <c r="F46" s="25">
        <v>1117.1600000000001</v>
      </c>
      <c r="G46" s="25">
        <v>1.3</v>
      </c>
    </row>
    <row r="47" spans="2:7" x14ac:dyDescent="0.2">
      <c r="B47" s="27" t="s">
        <v>337</v>
      </c>
      <c r="C47" s="23" t="s">
        <v>338</v>
      </c>
      <c r="D47" s="23" t="s">
        <v>58</v>
      </c>
      <c r="E47" s="28">
        <v>469685</v>
      </c>
      <c r="F47" s="25">
        <v>1109.4000000000001</v>
      </c>
      <c r="G47" s="25">
        <v>1.3</v>
      </c>
    </row>
    <row r="48" spans="2:7" x14ac:dyDescent="0.2">
      <c r="B48" s="27" t="s">
        <v>67</v>
      </c>
      <c r="C48" s="23" t="s">
        <v>68</v>
      </c>
      <c r="D48" s="23" t="s">
        <v>42</v>
      </c>
      <c r="E48" s="28">
        <v>249124</v>
      </c>
      <c r="F48" s="25">
        <v>1088.55</v>
      </c>
      <c r="G48" s="25">
        <v>1.27</v>
      </c>
    </row>
    <row r="49" spans="2:9" x14ac:dyDescent="0.2">
      <c r="B49" s="27" t="s">
        <v>339</v>
      </c>
      <c r="C49" s="23" t="s">
        <v>340</v>
      </c>
      <c r="D49" s="23" t="s">
        <v>37</v>
      </c>
      <c r="E49" s="28">
        <v>1022000</v>
      </c>
      <c r="F49" s="25">
        <v>1048.57</v>
      </c>
      <c r="G49" s="25">
        <v>1.22</v>
      </c>
    </row>
    <row r="50" spans="2:9" x14ac:dyDescent="0.2">
      <c r="B50" s="27" t="s">
        <v>341</v>
      </c>
      <c r="C50" s="23" t="s">
        <v>342</v>
      </c>
      <c r="D50" s="23" t="s">
        <v>211</v>
      </c>
      <c r="E50" s="28">
        <v>278000</v>
      </c>
      <c r="F50" s="25">
        <v>925.18</v>
      </c>
      <c r="G50" s="25">
        <v>1.08</v>
      </c>
    </row>
    <row r="51" spans="2:9" x14ac:dyDescent="0.2">
      <c r="B51" s="27" t="s">
        <v>343</v>
      </c>
      <c r="C51" s="23" t="s">
        <v>344</v>
      </c>
      <c r="D51" s="23" t="s">
        <v>175</v>
      </c>
      <c r="E51" s="28">
        <v>121927</v>
      </c>
      <c r="F51" s="25">
        <v>840.93</v>
      </c>
      <c r="G51" s="25">
        <v>0.98</v>
      </c>
    </row>
    <row r="52" spans="2:9" x14ac:dyDescent="0.2">
      <c r="B52" s="27" t="s">
        <v>46</v>
      </c>
      <c r="C52" s="23" t="s">
        <v>47</v>
      </c>
      <c r="D52" s="23" t="s">
        <v>45</v>
      </c>
      <c r="E52" s="28">
        <v>1700</v>
      </c>
      <c r="F52" s="25">
        <v>807.16</v>
      </c>
      <c r="G52" s="25">
        <v>0.94</v>
      </c>
    </row>
    <row r="53" spans="2:9" x14ac:dyDescent="0.2">
      <c r="B53" s="27" t="s">
        <v>183</v>
      </c>
      <c r="C53" s="23" t="s">
        <v>184</v>
      </c>
      <c r="D53" s="23" t="s">
        <v>185</v>
      </c>
      <c r="E53" s="28">
        <v>28025</v>
      </c>
      <c r="F53" s="25">
        <v>772.09</v>
      </c>
      <c r="G53" s="25">
        <v>0.9</v>
      </c>
    </row>
    <row r="54" spans="2:9" x14ac:dyDescent="0.2">
      <c r="B54" s="27" t="s">
        <v>112</v>
      </c>
      <c r="C54" s="23" t="s">
        <v>113</v>
      </c>
      <c r="D54" s="23" t="s">
        <v>45</v>
      </c>
      <c r="E54" s="28">
        <v>56669</v>
      </c>
      <c r="F54" s="25">
        <v>761.38</v>
      </c>
      <c r="G54" s="25">
        <v>0.89</v>
      </c>
    </row>
    <row r="55" spans="2:9" x14ac:dyDescent="0.2">
      <c r="B55" s="27" t="s">
        <v>158</v>
      </c>
      <c r="C55" s="23" t="s">
        <v>159</v>
      </c>
      <c r="D55" s="23" t="s">
        <v>160</v>
      </c>
      <c r="E55" s="28">
        <v>140000</v>
      </c>
      <c r="F55" s="25">
        <v>758.94</v>
      </c>
      <c r="G55" s="25">
        <v>0.89</v>
      </c>
    </row>
    <row r="56" spans="2:9" x14ac:dyDescent="0.2">
      <c r="B56" s="27" t="s">
        <v>186</v>
      </c>
      <c r="C56" s="23" t="s">
        <v>187</v>
      </c>
      <c r="D56" s="23" t="s">
        <v>185</v>
      </c>
      <c r="E56" s="28">
        <v>10444</v>
      </c>
      <c r="F56" s="25">
        <v>739.75</v>
      </c>
      <c r="G56" s="25">
        <v>0.86</v>
      </c>
    </row>
    <row r="57" spans="2:9" x14ac:dyDescent="0.2">
      <c r="B57" s="27" t="s">
        <v>345</v>
      </c>
      <c r="C57" s="23" t="s">
        <v>346</v>
      </c>
      <c r="D57" s="23" t="s">
        <v>50</v>
      </c>
      <c r="E57" s="28">
        <v>18522</v>
      </c>
      <c r="F57" s="25">
        <v>723.71</v>
      </c>
      <c r="G57" s="25">
        <v>0.85</v>
      </c>
    </row>
    <row r="58" spans="2:9" x14ac:dyDescent="0.2">
      <c r="B58" s="27" t="s">
        <v>347</v>
      </c>
      <c r="C58" s="23" t="s">
        <v>348</v>
      </c>
      <c r="D58" s="23" t="s">
        <v>144</v>
      </c>
      <c r="E58" s="28">
        <v>55100</v>
      </c>
      <c r="F58" s="25">
        <v>709.58</v>
      </c>
      <c r="G58" s="25">
        <v>0.83</v>
      </c>
    </row>
    <row r="59" spans="2:9" x14ac:dyDescent="0.2">
      <c r="B59" s="27" t="s">
        <v>349</v>
      </c>
      <c r="C59" s="23" t="s">
        <v>350</v>
      </c>
      <c r="D59" s="23" t="s">
        <v>50</v>
      </c>
      <c r="E59" s="28">
        <v>75492</v>
      </c>
      <c r="F59" s="25">
        <v>707.59</v>
      </c>
      <c r="G59" s="25">
        <v>0.83</v>
      </c>
    </row>
    <row r="60" spans="2:9" x14ac:dyDescent="0.2">
      <c r="B60" s="27" t="s">
        <v>114</v>
      </c>
      <c r="C60" s="23" t="s">
        <v>115</v>
      </c>
      <c r="D60" s="23" t="s">
        <v>50</v>
      </c>
      <c r="E60" s="28">
        <v>175000</v>
      </c>
      <c r="F60" s="25">
        <v>686.88</v>
      </c>
      <c r="G60" s="25">
        <v>0.8</v>
      </c>
    </row>
    <row r="61" spans="2:9" x14ac:dyDescent="0.2">
      <c r="B61" s="27" t="s">
        <v>351</v>
      </c>
      <c r="C61" s="23" t="s">
        <v>352</v>
      </c>
      <c r="D61" s="23" t="s">
        <v>130</v>
      </c>
      <c r="E61" s="28">
        <v>89175</v>
      </c>
      <c r="F61" s="25">
        <v>644.02</v>
      </c>
      <c r="G61" s="25">
        <v>0.75</v>
      </c>
    </row>
    <row r="62" spans="2:9" x14ac:dyDescent="0.2">
      <c r="B62" s="27" t="s">
        <v>353</v>
      </c>
      <c r="C62" s="23" t="s">
        <v>354</v>
      </c>
      <c r="D62" s="23" t="s">
        <v>111</v>
      </c>
      <c r="E62" s="28">
        <v>46780</v>
      </c>
      <c r="F62" s="25">
        <v>637.99</v>
      </c>
      <c r="G62" s="25">
        <v>0.75</v>
      </c>
    </row>
    <row r="63" spans="2:9" x14ac:dyDescent="0.2">
      <c r="B63" s="27" t="s">
        <v>355</v>
      </c>
      <c r="C63" s="23" t="s">
        <v>356</v>
      </c>
      <c r="D63" s="23" t="s">
        <v>58</v>
      </c>
      <c r="E63" s="28">
        <v>90979</v>
      </c>
      <c r="F63" s="25">
        <v>357.55</v>
      </c>
      <c r="G63" s="25">
        <v>0.42</v>
      </c>
    </row>
    <row r="64" spans="2:9" x14ac:dyDescent="0.2">
      <c r="B64" s="29" t="s">
        <v>116</v>
      </c>
      <c r="C64" s="30"/>
      <c r="D64" s="30"/>
      <c r="E64" s="31"/>
      <c r="F64" s="32">
        <f>SUM(F7:F63)</f>
        <v>84072.60000000002</v>
      </c>
      <c r="G64" s="32">
        <f>SUM(G7:G63)</f>
        <v>98.24</v>
      </c>
      <c r="H64" s="14"/>
      <c r="I64" s="14"/>
    </row>
    <row r="65" spans="2:9" x14ac:dyDescent="0.2">
      <c r="B65" s="37" t="s">
        <v>117</v>
      </c>
      <c r="C65" s="37"/>
      <c r="D65" s="37"/>
      <c r="E65" s="38"/>
      <c r="F65" s="39">
        <f>F64</f>
        <v>84072.60000000002</v>
      </c>
      <c r="G65" s="39">
        <f>G64</f>
        <v>98.24</v>
      </c>
      <c r="H65" s="14"/>
      <c r="I65" s="14"/>
    </row>
    <row r="66" spans="2:9" x14ac:dyDescent="0.2">
      <c r="B66" s="40" t="s">
        <v>118</v>
      </c>
      <c r="C66" s="41"/>
      <c r="D66" s="41"/>
      <c r="E66" s="42"/>
      <c r="F66" s="43"/>
      <c r="G66" s="43"/>
    </row>
    <row r="67" spans="2:9" x14ac:dyDescent="0.2">
      <c r="B67" s="27" t="s">
        <v>118</v>
      </c>
      <c r="C67" s="23"/>
      <c r="D67" s="23"/>
      <c r="E67" s="24"/>
      <c r="F67" s="25">
        <v>2210.54</v>
      </c>
      <c r="G67" s="25">
        <v>2.58</v>
      </c>
    </row>
    <row r="68" spans="2:9" x14ac:dyDescent="0.2">
      <c r="B68" s="29" t="s">
        <v>116</v>
      </c>
      <c r="C68" s="30"/>
      <c r="D68" s="30"/>
      <c r="E68" s="31"/>
      <c r="F68" s="32">
        <f>SUM(F66:F67)</f>
        <v>2210.54</v>
      </c>
      <c r="G68" s="32">
        <f>SUM(G66:G67)</f>
        <v>2.58</v>
      </c>
      <c r="H68" s="14"/>
      <c r="I68" s="14"/>
    </row>
    <row r="69" spans="2:9" x14ac:dyDescent="0.2">
      <c r="B69" s="34" t="s">
        <v>117</v>
      </c>
      <c r="C69" s="34"/>
      <c r="D69" s="34"/>
      <c r="E69" s="35"/>
      <c r="F69" s="36">
        <f>F68</f>
        <v>2210.54</v>
      </c>
      <c r="G69" s="36">
        <f>G68</f>
        <v>2.58</v>
      </c>
      <c r="H69" s="14"/>
      <c r="I69" s="14"/>
    </row>
    <row r="70" spans="2:9" x14ac:dyDescent="0.2">
      <c r="B70" s="44" t="s">
        <v>120</v>
      </c>
      <c r="C70" s="44"/>
      <c r="D70" s="44"/>
      <c r="E70" s="45"/>
      <c r="F70" s="16">
        <f>F71-(+F65+F69)</f>
        <v>-675.78000000001339</v>
      </c>
      <c r="G70" s="16">
        <f>G71-(+G65+G69)</f>
        <v>-0.81999999999999318</v>
      </c>
      <c r="H70" s="14"/>
      <c r="I70" s="14"/>
    </row>
    <row r="71" spans="2:9" x14ac:dyDescent="0.2">
      <c r="B71" s="44" t="s">
        <v>119</v>
      </c>
      <c r="C71" s="44"/>
      <c r="D71" s="44"/>
      <c r="E71" s="45"/>
      <c r="F71" s="16">
        <v>85607.360000000001</v>
      </c>
      <c r="G71" s="16">
        <v>100</v>
      </c>
      <c r="H71" s="14"/>
      <c r="I71" s="14"/>
    </row>
    <row r="73" spans="2:9" x14ac:dyDescent="0.2">
      <c r="B73" s="14"/>
    </row>
  </sheetData>
  <mergeCells count="1">
    <mergeCell ref="B1:G1"/>
  </mergeCells>
  <pageMargins left="0.7" right="0.7" top="0.75" bottom="0.75" header="0.3" footer="0.3"/>
  <pageSetup paperSize="9" orientation="portrait" r:id="rId1"/>
  <headerFooter>
    <oddFooter>&amp;R&amp;1#&amp;"Calibri"&amp;10&amp;KFF0000|PUBLIC|</oddFooter>
    <evenFooter>&amp;LPUBLIC</evenFooter>
    <firstFooter>&amp;LPUBLIC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5"/>
  <sheetViews>
    <sheetView workbookViewId="0">
      <selection activeCell="B134" sqref="B134"/>
    </sheetView>
  </sheetViews>
  <sheetFormatPr defaultRowHeight="12" x14ac:dyDescent="0.2"/>
  <cols>
    <col min="1" max="1" width="9.140625" style="1"/>
    <col min="2" max="2" width="60.28515625" style="1" bestFit="1" customWidth="1"/>
    <col min="3" max="3" width="13.85546875" style="1" bestFit="1" customWidth="1"/>
    <col min="4" max="4" width="23.42578125" style="1" bestFit="1" customWidth="1"/>
    <col min="5" max="5" width="18.28515625" style="12" bestFit="1" customWidth="1"/>
    <col min="6" max="6" width="15.28515625" style="13" bestFit="1" customWidth="1"/>
    <col min="7" max="7" width="7.42578125" style="13" bestFit="1" customWidth="1"/>
    <col min="8" max="8" width="6.5703125" style="13" bestFit="1" customWidth="1"/>
    <col min="9" max="16384" width="9.140625" style="1"/>
  </cols>
  <sheetData>
    <row r="1" spans="2:8" ht="21" customHeight="1" x14ac:dyDescent="0.2">
      <c r="B1" s="86" t="s">
        <v>14</v>
      </c>
      <c r="C1" s="87"/>
      <c r="D1" s="87"/>
      <c r="E1" s="87"/>
      <c r="F1" s="87"/>
      <c r="G1" s="87"/>
      <c r="H1" s="87"/>
    </row>
    <row r="3" spans="2:8" ht="16.5" thickBot="1" x14ac:dyDescent="0.25">
      <c r="B3" s="2" t="s">
        <v>831</v>
      </c>
      <c r="C3" s="3"/>
      <c r="D3" s="4"/>
      <c r="E3" s="5"/>
      <c r="F3" s="6"/>
      <c r="G3" s="6"/>
    </row>
    <row r="4" spans="2:8" ht="24" x14ac:dyDescent="0.2">
      <c r="B4" s="7" t="s">
        <v>0</v>
      </c>
      <c r="C4" s="8" t="s">
        <v>1</v>
      </c>
      <c r="D4" s="8" t="s">
        <v>5</v>
      </c>
      <c r="E4" s="9" t="s">
        <v>2</v>
      </c>
      <c r="F4" s="10" t="s">
        <v>3</v>
      </c>
      <c r="G4" s="11" t="s">
        <v>4</v>
      </c>
      <c r="H4" s="11" t="s">
        <v>6</v>
      </c>
    </row>
    <row r="5" spans="2:8" x14ac:dyDescent="0.2">
      <c r="B5" s="17" t="s">
        <v>30</v>
      </c>
      <c r="C5" s="18"/>
      <c r="D5" s="18"/>
      <c r="E5" s="19"/>
      <c r="F5" s="20"/>
      <c r="G5" s="20"/>
      <c r="H5" s="21"/>
    </row>
    <row r="6" spans="2:8" x14ac:dyDescent="0.2">
      <c r="B6" s="22" t="s">
        <v>31</v>
      </c>
      <c r="C6" s="23"/>
      <c r="D6" s="23"/>
      <c r="E6" s="24"/>
      <c r="F6" s="25"/>
      <c r="G6" s="25"/>
      <c r="H6" s="26"/>
    </row>
    <row r="7" spans="2:8" x14ac:dyDescent="0.2">
      <c r="B7" s="27" t="s">
        <v>121</v>
      </c>
      <c r="C7" s="23" t="s">
        <v>122</v>
      </c>
      <c r="D7" s="23" t="s">
        <v>37</v>
      </c>
      <c r="E7" s="28">
        <v>1894950</v>
      </c>
      <c r="F7" s="25">
        <v>28303.919999999998</v>
      </c>
      <c r="G7" s="25">
        <v>5.88</v>
      </c>
      <c r="H7" s="26"/>
    </row>
    <row r="8" spans="2:8" x14ac:dyDescent="0.2">
      <c r="B8" s="27" t="s">
        <v>123</v>
      </c>
      <c r="C8" s="23" t="s">
        <v>124</v>
      </c>
      <c r="D8" s="23" t="s">
        <v>125</v>
      </c>
      <c r="E8" s="28">
        <v>2045472</v>
      </c>
      <c r="F8" s="25">
        <v>27983.08</v>
      </c>
      <c r="G8" s="25">
        <v>5.82</v>
      </c>
      <c r="H8" s="26"/>
    </row>
    <row r="9" spans="2:8" x14ac:dyDescent="0.2">
      <c r="B9" s="27" t="s">
        <v>38</v>
      </c>
      <c r="C9" s="23" t="s">
        <v>39</v>
      </c>
      <c r="D9" s="23" t="s">
        <v>37</v>
      </c>
      <c r="E9" s="28">
        <v>4303600</v>
      </c>
      <c r="F9" s="25">
        <v>25051.26</v>
      </c>
      <c r="G9" s="25">
        <v>5.21</v>
      </c>
      <c r="H9" s="26"/>
    </row>
    <row r="10" spans="2:8" x14ac:dyDescent="0.2">
      <c r="B10" s="27" t="s">
        <v>128</v>
      </c>
      <c r="C10" s="23" t="s">
        <v>129</v>
      </c>
      <c r="D10" s="23" t="s">
        <v>130</v>
      </c>
      <c r="E10" s="28">
        <v>671900</v>
      </c>
      <c r="F10" s="25">
        <v>13458.83</v>
      </c>
      <c r="G10" s="25">
        <v>2.8</v>
      </c>
      <c r="H10" s="26"/>
    </row>
    <row r="11" spans="2:8" x14ac:dyDescent="0.2">
      <c r="B11" s="27" t="s">
        <v>126</v>
      </c>
      <c r="C11" s="23" t="s">
        <v>127</v>
      </c>
      <c r="D11" s="23" t="s">
        <v>125</v>
      </c>
      <c r="E11" s="28">
        <v>407165</v>
      </c>
      <c r="F11" s="25">
        <v>12939.09</v>
      </c>
      <c r="G11" s="25">
        <v>2.69</v>
      </c>
      <c r="H11" s="26"/>
    </row>
    <row r="12" spans="2:8" x14ac:dyDescent="0.2">
      <c r="B12" s="27" t="s">
        <v>131</v>
      </c>
      <c r="C12" s="23" t="s">
        <v>132</v>
      </c>
      <c r="D12" s="23" t="s">
        <v>111</v>
      </c>
      <c r="E12" s="28">
        <v>238908</v>
      </c>
      <c r="F12" s="25">
        <v>12303.4</v>
      </c>
      <c r="G12" s="25">
        <v>2.56</v>
      </c>
      <c r="H12" s="26"/>
    </row>
    <row r="13" spans="2:8" x14ac:dyDescent="0.2">
      <c r="B13" s="27" t="s">
        <v>133</v>
      </c>
      <c r="C13" s="23" t="s">
        <v>134</v>
      </c>
      <c r="D13" s="23" t="s">
        <v>37</v>
      </c>
      <c r="E13" s="28">
        <v>1688100</v>
      </c>
      <c r="F13" s="25">
        <v>11773.65</v>
      </c>
      <c r="G13" s="25">
        <v>2.4500000000000002</v>
      </c>
      <c r="H13" s="26"/>
    </row>
    <row r="14" spans="2:8" x14ac:dyDescent="0.2">
      <c r="B14" s="27" t="s">
        <v>35</v>
      </c>
      <c r="C14" s="23" t="s">
        <v>36</v>
      </c>
      <c r="D14" s="23" t="s">
        <v>37</v>
      </c>
      <c r="E14" s="28">
        <v>3200000</v>
      </c>
      <c r="F14" s="25">
        <v>11657.6</v>
      </c>
      <c r="G14" s="25">
        <v>2.42</v>
      </c>
      <c r="H14" s="26"/>
    </row>
    <row r="15" spans="2:8" x14ac:dyDescent="0.2">
      <c r="B15" s="27" t="s">
        <v>32</v>
      </c>
      <c r="C15" s="23" t="s">
        <v>33</v>
      </c>
      <c r="D15" s="23" t="s">
        <v>34</v>
      </c>
      <c r="E15" s="28">
        <v>811418</v>
      </c>
      <c r="F15" s="25">
        <v>11513.21</v>
      </c>
      <c r="G15" s="25">
        <v>2.39</v>
      </c>
      <c r="H15" s="26"/>
    </row>
    <row r="16" spans="2:8" x14ac:dyDescent="0.2">
      <c r="B16" s="27" t="s">
        <v>135</v>
      </c>
      <c r="C16" s="23" t="s">
        <v>136</v>
      </c>
      <c r="D16" s="23" t="s">
        <v>111</v>
      </c>
      <c r="E16" s="28">
        <v>408000</v>
      </c>
      <c r="F16" s="25">
        <v>10192.25</v>
      </c>
      <c r="G16" s="25">
        <v>2.12</v>
      </c>
      <c r="H16" s="26"/>
    </row>
    <row r="17" spans="2:8" x14ac:dyDescent="0.2">
      <c r="B17" s="27" t="s">
        <v>137</v>
      </c>
      <c r="C17" s="23" t="s">
        <v>138</v>
      </c>
      <c r="D17" s="23" t="s">
        <v>125</v>
      </c>
      <c r="E17" s="28">
        <v>870000</v>
      </c>
      <c r="F17" s="25">
        <v>8549.06</v>
      </c>
      <c r="G17" s="25">
        <v>1.78</v>
      </c>
      <c r="H17" s="26"/>
    </row>
    <row r="18" spans="2:8" x14ac:dyDescent="0.2">
      <c r="B18" s="27" t="s">
        <v>139</v>
      </c>
      <c r="C18" s="23" t="s">
        <v>140</v>
      </c>
      <c r="D18" s="23" t="s">
        <v>141</v>
      </c>
      <c r="E18" s="28">
        <v>296800</v>
      </c>
      <c r="F18" s="25">
        <v>7216.69</v>
      </c>
      <c r="G18" s="25">
        <v>1.5</v>
      </c>
      <c r="H18" s="26"/>
    </row>
    <row r="19" spans="2:8" x14ac:dyDescent="0.2">
      <c r="B19" s="27" t="s">
        <v>48</v>
      </c>
      <c r="C19" s="23" t="s">
        <v>49</v>
      </c>
      <c r="D19" s="23" t="s">
        <v>50</v>
      </c>
      <c r="E19" s="28">
        <v>672573</v>
      </c>
      <c r="F19" s="25">
        <v>6738.85</v>
      </c>
      <c r="G19" s="25">
        <v>1.4</v>
      </c>
      <c r="H19" s="26"/>
    </row>
    <row r="20" spans="2:8" x14ac:dyDescent="0.2">
      <c r="B20" s="27" t="s">
        <v>142</v>
      </c>
      <c r="C20" s="23" t="s">
        <v>143</v>
      </c>
      <c r="D20" s="23" t="s">
        <v>144</v>
      </c>
      <c r="E20" s="28">
        <v>800000</v>
      </c>
      <c r="F20" s="25">
        <v>6362</v>
      </c>
      <c r="G20" s="25">
        <v>1.32</v>
      </c>
      <c r="H20" s="26"/>
    </row>
    <row r="21" spans="2:8" x14ac:dyDescent="0.2">
      <c r="B21" s="27" t="s">
        <v>93</v>
      </c>
      <c r="C21" s="23" t="s">
        <v>94</v>
      </c>
      <c r="D21" s="23" t="s">
        <v>95</v>
      </c>
      <c r="E21" s="28">
        <v>1850000</v>
      </c>
      <c r="F21" s="25">
        <v>6046.73</v>
      </c>
      <c r="G21" s="25">
        <v>1.26</v>
      </c>
      <c r="H21" s="26"/>
    </row>
    <row r="22" spans="2:8" x14ac:dyDescent="0.2">
      <c r="B22" s="27" t="s">
        <v>152</v>
      </c>
      <c r="C22" s="23" t="s">
        <v>153</v>
      </c>
      <c r="D22" s="23" t="s">
        <v>144</v>
      </c>
      <c r="E22" s="28">
        <v>80848</v>
      </c>
      <c r="F22" s="25">
        <v>5545.53</v>
      </c>
      <c r="G22" s="25">
        <v>1.1499999999999999</v>
      </c>
      <c r="H22" s="26"/>
    </row>
    <row r="23" spans="2:8" x14ac:dyDescent="0.2">
      <c r="B23" s="27" t="s">
        <v>255</v>
      </c>
      <c r="C23" s="23" t="s">
        <v>256</v>
      </c>
      <c r="D23" s="23" t="s">
        <v>149</v>
      </c>
      <c r="E23" s="28">
        <v>214610</v>
      </c>
      <c r="F23" s="25">
        <v>5318.68</v>
      </c>
      <c r="G23" s="25">
        <v>1.1100000000000001</v>
      </c>
      <c r="H23" s="26"/>
    </row>
    <row r="24" spans="2:8" x14ac:dyDescent="0.2">
      <c r="B24" s="27" t="s">
        <v>180</v>
      </c>
      <c r="C24" s="23" t="s">
        <v>181</v>
      </c>
      <c r="D24" s="23" t="s">
        <v>182</v>
      </c>
      <c r="E24" s="28">
        <v>1021515</v>
      </c>
      <c r="F24" s="25">
        <v>5284.3</v>
      </c>
      <c r="G24" s="25">
        <v>1.1000000000000001</v>
      </c>
      <c r="H24" s="26"/>
    </row>
    <row r="25" spans="2:8" x14ac:dyDescent="0.2">
      <c r="B25" s="27" t="s">
        <v>69</v>
      </c>
      <c r="C25" s="23" t="s">
        <v>70</v>
      </c>
      <c r="D25" s="23" t="s">
        <v>64</v>
      </c>
      <c r="E25" s="28">
        <v>75621</v>
      </c>
      <c r="F25" s="25">
        <v>5095.3100000000004</v>
      </c>
      <c r="G25" s="25">
        <v>1.06</v>
      </c>
      <c r="H25" s="26"/>
    </row>
    <row r="26" spans="2:8" x14ac:dyDescent="0.2">
      <c r="B26" s="27" t="s">
        <v>154</v>
      </c>
      <c r="C26" s="23" t="s">
        <v>155</v>
      </c>
      <c r="D26" s="23" t="s">
        <v>58</v>
      </c>
      <c r="E26" s="28">
        <v>362305</v>
      </c>
      <c r="F26" s="25">
        <v>4998.18</v>
      </c>
      <c r="G26" s="25">
        <v>1.04</v>
      </c>
      <c r="H26" s="26"/>
    </row>
    <row r="27" spans="2:8" x14ac:dyDescent="0.2">
      <c r="B27" s="27" t="s">
        <v>161</v>
      </c>
      <c r="C27" s="23" t="s">
        <v>162</v>
      </c>
      <c r="D27" s="23" t="s">
        <v>141</v>
      </c>
      <c r="E27" s="28">
        <v>132266</v>
      </c>
      <c r="F27" s="25">
        <v>4794.71</v>
      </c>
      <c r="G27" s="25">
        <v>1</v>
      </c>
      <c r="H27" s="26"/>
    </row>
    <row r="28" spans="2:8" x14ac:dyDescent="0.2">
      <c r="B28" s="27" t="s">
        <v>73</v>
      </c>
      <c r="C28" s="23" t="s">
        <v>74</v>
      </c>
      <c r="D28" s="23" t="s">
        <v>75</v>
      </c>
      <c r="E28" s="28">
        <v>854914</v>
      </c>
      <c r="F28" s="25">
        <v>4697.32</v>
      </c>
      <c r="G28" s="25">
        <v>0.98</v>
      </c>
      <c r="H28" s="26"/>
    </row>
    <row r="29" spans="2:8" x14ac:dyDescent="0.2">
      <c r="B29" s="27" t="s">
        <v>186</v>
      </c>
      <c r="C29" s="23" t="s">
        <v>187</v>
      </c>
      <c r="D29" s="23" t="s">
        <v>185</v>
      </c>
      <c r="E29" s="28">
        <v>65109</v>
      </c>
      <c r="F29" s="25">
        <v>4611.7</v>
      </c>
      <c r="G29" s="25">
        <v>0.96</v>
      </c>
      <c r="H29" s="26"/>
    </row>
    <row r="30" spans="2:8" x14ac:dyDescent="0.2">
      <c r="B30" s="27" t="s">
        <v>158</v>
      </c>
      <c r="C30" s="23" t="s">
        <v>159</v>
      </c>
      <c r="D30" s="23" t="s">
        <v>160</v>
      </c>
      <c r="E30" s="28">
        <v>815281</v>
      </c>
      <c r="F30" s="25">
        <v>4419.6400000000003</v>
      </c>
      <c r="G30" s="25">
        <v>0.92</v>
      </c>
      <c r="H30" s="26"/>
    </row>
    <row r="31" spans="2:8" x14ac:dyDescent="0.2">
      <c r="B31" s="27" t="s">
        <v>147</v>
      </c>
      <c r="C31" s="23" t="s">
        <v>148</v>
      </c>
      <c r="D31" s="23" t="s">
        <v>149</v>
      </c>
      <c r="E31" s="28">
        <v>119608</v>
      </c>
      <c r="F31" s="25">
        <v>4333.16</v>
      </c>
      <c r="G31" s="25">
        <v>0.9</v>
      </c>
      <c r="H31" s="26"/>
    </row>
    <row r="32" spans="2:8" x14ac:dyDescent="0.2">
      <c r="B32" s="27" t="s">
        <v>168</v>
      </c>
      <c r="C32" s="23" t="s">
        <v>169</v>
      </c>
      <c r="D32" s="23" t="s">
        <v>170</v>
      </c>
      <c r="E32" s="28">
        <v>150840</v>
      </c>
      <c r="F32" s="25">
        <v>4312.59</v>
      </c>
      <c r="G32" s="25">
        <v>0.9</v>
      </c>
      <c r="H32" s="26"/>
    </row>
    <row r="33" spans="2:8" x14ac:dyDescent="0.2">
      <c r="B33" s="27" t="s">
        <v>231</v>
      </c>
      <c r="C33" s="23" t="s">
        <v>232</v>
      </c>
      <c r="D33" s="23" t="s">
        <v>111</v>
      </c>
      <c r="E33" s="28">
        <v>2150000</v>
      </c>
      <c r="F33" s="25">
        <v>4277.43</v>
      </c>
      <c r="G33" s="25">
        <v>0.89</v>
      </c>
      <c r="H33" s="26"/>
    </row>
    <row r="34" spans="2:8" x14ac:dyDescent="0.2">
      <c r="B34" s="27" t="s">
        <v>176</v>
      </c>
      <c r="C34" s="23" t="s">
        <v>177</v>
      </c>
      <c r="D34" s="23" t="s">
        <v>37</v>
      </c>
      <c r="E34" s="28">
        <v>242829</v>
      </c>
      <c r="F34" s="25">
        <v>4256.79</v>
      </c>
      <c r="G34" s="25">
        <v>0.88</v>
      </c>
      <c r="H34" s="26"/>
    </row>
    <row r="35" spans="2:8" x14ac:dyDescent="0.2">
      <c r="B35" s="27" t="s">
        <v>166</v>
      </c>
      <c r="C35" s="23" t="s">
        <v>167</v>
      </c>
      <c r="D35" s="23" t="s">
        <v>50</v>
      </c>
      <c r="E35" s="28">
        <v>271700</v>
      </c>
      <c r="F35" s="25">
        <v>4233.22</v>
      </c>
      <c r="G35" s="25">
        <v>0.88</v>
      </c>
      <c r="H35" s="26"/>
    </row>
    <row r="36" spans="2:8" x14ac:dyDescent="0.2">
      <c r="B36" s="27" t="s">
        <v>183</v>
      </c>
      <c r="C36" s="23" t="s">
        <v>184</v>
      </c>
      <c r="D36" s="23" t="s">
        <v>185</v>
      </c>
      <c r="E36" s="28">
        <v>151968</v>
      </c>
      <c r="F36" s="25">
        <v>4186.72</v>
      </c>
      <c r="G36" s="25">
        <v>0.87</v>
      </c>
      <c r="H36" s="26"/>
    </row>
    <row r="37" spans="2:8" x14ac:dyDescent="0.2">
      <c r="B37" s="27" t="s">
        <v>145</v>
      </c>
      <c r="C37" s="23" t="s">
        <v>146</v>
      </c>
      <c r="D37" s="23" t="s">
        <v>141</v>
      </c>
      <c r="E37" s="28">
        <v>160100</v>
      </c>
      <c r="F37" s="25">
        <v>4062.38</v>
      </c>
      <c r="G37" s="25">
        <v>0.84</v>
      </c>
      <c r="H37" s="26"/>
    </row>
    <row r="38" spans="2:8" x14ac:dyDescent="0.2">
      <c r="B38" s="27" t="s">
        <v>76</v>
      </c>
      <c r="C38" s="23" t="s">
        <v>77</v>
      </c>
      <c r="D38" s="23" t="s">
        <v>64</v>
      </c>
      <c r="E38" s="28">
        <v>254768</v>
      </c>
      <c r="F38" s="25">
        <v>4048.26</v>
      </c>
      <c r="G38" s="25">
        <v>0.84</v>
      </c>
      <c r="H38" s="26"/>
    </row>
    <row r="39" spans="2:8" x14ac:dyDescent="0.2">
      <c r="B39" s="27" t="s">
        <v>171</v>
      </c>
      <c r="C39" s="23" t="s">
        <v>172</v>
      </c>
      <c r="D39" s="23" t="s">
        <v>160</v>
      </c>
      <c r="E39" s="28">
        <v>232946</v>
      </c>
      <c r="F39" s="25">
        <v>3933.29</v>
      </c>
      <c r="G39" s="25">
        <v>0.82</v>
      </c>
      <c r="H39" s="26"/>
    </row>
    <row r="40" spans="2:8" x14ac:dyDescent="0.2">
      <c r="B40" s="27" t="s">
        <v>178</v>
      </c>
      <c r="C40" s="23" t="s">
        <v>179</v>
      </c>
      <c r="D40" s="23" t="s">
        <v>149</v>
      </c>
      <c r="E40" s="28">
        <v>650000</v>
      </c>
      <c r="F40" s="25">
        <v>3885.7</v>
      </c>
      <c r="G40" s="25">
        <v>0.81</v>
      </c>
      <c r="H40" s="26"/>
    </row>
    <row r="41" spans="2:8" x14ac:dyDescent="0.2">
      <c r="B41" s="27" t="s">
        <v>101</v>
      </c>
      <c r="C41" s="23" t="s">
        <v>102</v>
      </c>
      <c r="D41" s="23" t="s">
        <v>75</v>
      </c>
      <c r="E41" s="28">
        <v>740000</v>
      </c>
      <c r="F41" s="25">
        <v>3791.39</v>
      </c>
      <c r="G41" s="25">
        <v>0.79</v>
      </c>
      <c r="H41" s="26"/>
    </row>
    <row r="42" spans="2:8" x14ac:dyDescent="0.2">
      <c r="B42" s="27" t="s">
        <v>78</v>
      </c>
      <c r="C42" s="23" t="s">
        <v>79</v>
      </c>
      <c r="D42" s="23" t="s">
        <v>64</v>
      </c>
      <c r="E42" s="28">
        <v>375000</v>
      </c>
      <c r="F42" s="25">
        <v>3759.56</v>
      </c>
      <c r="G42" s="25">
        <v>0.78</v>
      </c>
      <c r="H42" s="26"/>
    </row>
    <row r="43" spans="2:8" x14ac:dyDescent="0.2">
      <c r="B43" s="27" t="s">
        <v>259</v>
      </c>
      <c r="C43" s="23" t="s">
        <v>260</v>
      </c>
      <c r="D43" s="23" t="s">
        <v>111</v>
      </c>
      <c r="E43" s="28">
        <v>873939</v>
      </c>
      <c r="F43" s="25">
        <v>3742.21</v>
      </c>
      <c r="G43" s="25">
        <v>0.78</v>
      </c>
      <c r="H43" s="26"/>
    </row>
    <row r="44" spans="2:8" x14ac:dyDescent="0.2">
      <c r="B44" s="27" t="s">
        <v>173</v>
      </c>
      <c r="C44" s="23" t="s">
        <v>174</v>
      </c>
      <c r="D44" s="23" t="s">
        <v>175</v>
      </c>
      <c r="E44" s="28">
        <v>163064</v>
      </c>
      <c r="F44" s="25">
        <v>3682.23</v>
      </c>
      <c r="G44" s="25">
        <v>0.77</v>
      </c>
      <c r="H44" s="26"/>
    </row>
    <row r="45" spans="2:8" x14ac:dyDescent="0.2">
      <c r="B45" s="27" t="s">
        <v>190</v>
      </c>
      <c r="C45" s="23" t="s">
        <v>191</v>
      </c>
      <c r="D45" s="23" t="s">
        <v>192</v>
      </c>
      <c r="E45" s="28">
        <v>126117</v>
      </c>
      <c r="F45" s="25">
        <v>3671.2</v>
      </c>
      <c r="G45" s="25">
        <v>0.76</v>
      </c>
      <c r="H45" s="26"/>
    </row>
    <row r="46" spans="2:8" x14ac:dyDescent="0.2">
      <c r="B46" s="27" t="s">
        <v>237</v>
      </c>
      <c r="C46" s="23" t="s">
        <v>238</v>
      </c>
      <c r="D46" s="23" t="s">
        <v>144</v>
      </c>
      <c r="E46" s="28">
        <v>100000</v>
      </c>
      <c r="F46" s="25">
        <v>3670.6</v>
      </c>
      <c r="G46" s="25">
        <v>0.76</v>
      </c>
      <c r="H46" s="26"/>
    </row>
    <row r="47" spans="2:8" x14ac:dyDescent="0.2">
      <c r="B47" s="27" t="s">
        <v>199</v>
      </c>
      <c r="C47" s="23" t="s">
        <v>200</v>
      </c>
      <c r="D47" s="23" t="s">
        <v>58</v>
      </c>
      <c r="E47" s="28">
        <v>605000</v>
      </c>
      <c r="F47" s="25">
        <v>3605.5</v>
      </c>
      <c r="G47" s="25">
        <v>0.75</v>
      </c>
      <c r="H47" s="26"/>
    </row>
    <row r="48" spans="2:8" x14ac:dyDescent="0.2">
      <c r="B48" s="27" t="s">
        <v>357</v>
      </c>
      <c r="C48" s="23" t="s">
        <v>358</v>
      </c>
      <c r="D48" s="23" t="s">
        <v>165</v>
      </c>
      <c r="E48" s="28">
        <v>405000</v>
      </c>
      <c r="F48" s="25">
        <v>3567.44</v>
      </c>
      <c r="G48" s="25">
        <v>0.74</v>
      </c>
      <c r="H48" s="26"/>
    </row>
    <row r="49" spans="2:10" x14ac:dyDescent="0.2">
      <c r="B49" s="27" t="s">
        <v>195</v>
      </c>
      <c r="C49" s="23" t="s">
        <v>196</v>
      </c>
      <c r="D49" s="23" t="s">
        <v>149</v>
      </c>
      <c r="E49" s="28">
        <v>430000</v>
      </c>
      <c r="F49" s="25">
        <v>3504.93</v>
      </c>
      <c r="G49" s="25">
        <v>0.73</v>
      </c>
      <c r="H49" s="26"/>
    </row>
    <row r="50" spans="2:10" x14ac:dyDescent="0.2">
      <c r="B50" s="27" t="s">
        <v>257</v>
      </c>
      <c r="C50" s="23" t="s">
        <v>258</v>
      </c>
      <c r="D50" s="23" t="s">
        <v>170</v>
      </c>
      <c r="E50" s="28">
        <v>1735947</v>
      </c>
      <c r="F50" s="25">
        <v>3493.59</v>
      </c>
      <c r="G50" s="25">
        <v>0.73</v>
      </c>
      <c r="H50" s="26"/>
    </row>
    <row r="51" spans="2:10" x14ac:dyDescent="0.2">
      <c r="B51" s="27" t="s">
        <v>229</v>
      </c>
      <c r="C51" s="23" t="s">
        <v>230</v>
      </c>
      <c r="D51" s="23" t="s">
        <v>160</v>
      </c>
      <c r="E51" s="28">
        <v>51907</v>
      </c>
      <c r="F51" s="25">
        <v>3420.7</v>
      </c>
      <c r="G51" s="25">
        <v>0.71</v>
      </c>
      <c r="H51" s="26"/>
    </row>
    <row r="52" spans="2:10" x14ac:dyDescent="0.2">
      <c r="B52" s="27" t="s">
        <v>205</v>
      </c>
      <c r="C52" s="23" t="s">
        <v>206</v>
      </c>
      <c r="D52" s="23" t="s">
        <v>149</v>
      </c>
      <c r="E52" s="28">
        <v>22696</v>
      </c>
      <c r="F52" s="25">
        <v>3400.61</v>
      </c>
      <c r="G52" s="25">
        <v>0.71</v>
      </c>
      <c r="H52" s="26"/>
    </row>
    <row r="53" spans="2:10" x14ac:dyDescent="0.2">
      <c r="B53" s="27" t="s">
        <v>62</v>
      </c>
      <c r="C53" s="23" t="s">
        <v>63</v>
      </c>
      <c r="D53" s="23" t="s">
        <v>64</v>
      </c>
      <c r="E53" s="28">
        <v>10420</v>
      </c>
      <c r="F53" s="25">
        <v>3070.29</v>
      </c>
      <c r="G53" s="25">
        <v>0.64</v>
      </c>
      <c r="H53" s="26"/>
    </row>
    <row r="54" spans="2:10" x14ac:dyDescent="0.2">
      <c r="B54" s="27" t="s">
        <v>188</v>
      </c>
      <c r="C54" s="23" t="s">
        <v>189</v>
      </c>
      <c r="D54" s="23" t="s">
        <v>141</v>
      </c>
      <c r="E54" s="28">
        <v>450000</v>
      </c>
      <c r="F54" s="25">
        <v>2875.05</v>
      </c>
      <c r="G54" s="25">
        <v>0.6</v>
      </c>
      <c r="H54" s="26"/>
    </row>
    <row r="55" spans="2:10" x14ac:dyDescent="0.2">
      <c r="B55" s="27" t="s">
        <v>163</v>
      </c>
      <c r="C55" s="23" t="s">
        <v>164</v>
      </c>
      <c r="D55" s="23" t="s">
        <v>165</v>
      </c>
      <c r="E55" s="28">
        <v>315000</v>
      </c>
      <c r="F55" s="25">
        <v>2707.27</v>
      </c>
      <c r="G55" s="25">
        <v>0.56000000000000005</v>
      </c>
      <c r="H55" s="26"/>
    </row>
    <row r="56" spans="2:10" x14ac:dyDescent="0.2">
      <c r="B56" s="27" t="s">
        <v>219</v>
      </c>
      <c r="C56" s="23" t="s">
        <v>220</v>
      </c>
      <c r="D56" s="23" t="s">
        <v>50</v>
      </c>
      <c r="E56" s="28">
        <v>120256</v>
      </c>
      <c r="F56" s="25">
        <v>2677.62</v>
      </c>
      <c r="G56" s="25">
        <v>0.56000000000000005</v>
      </c>
      <c r="H56" s="26"/>
    </row>
    <row r="57" spans="2:10" x14ac:dyDescent="0.2">
      <c r="B57" s="27" t="s">
        <v>207</v>
      </c>
      <c r="C57" s="23" t="s">
        <v>208</v>
      </c>
      <c r="D57" s="23" t="s">
        <v>149</v>
      </c>
      <c r="E57" s="28">
        <v>140637</v>
      </c>
      <c r="F57" s="25">
        <v>2677.38</v>
      </c>
      <c r="G57" s="25">
        <v>0.56000000000000005</v>
      </c>
      <c r="H57" s="26"/>
    </row>
    <row r="58" spans="2:10" x14ac:dyDescent="0.2">
      <c r="B58" s="27" t="s">
        <v>46</v>
      </c>
      <c r="C58" s="23" t="s">
        <v>47</v>
      </c>
      <c r="D58" s="23" t="s">
        <v>45</v>
      </c>
      <c r="E58" s="28">
        <v>5146</v>
      </c>
      <c r="F58" s="25">
        <v>2443.31</v>
      </c>
      <c r="G58" s="25">
        <v>0.51</v>
      </c>
      <c r="H58" s="26"/>
    </row>
    <row r="59" spans="2:10" x14ac:dyDescent="0.2">
      <c r="B59" s="27" t="s">
        <v>214</v>
      </c>
      <c r="C59" s="23" t="s">
        <v>215</v>
      </c>
      <c r="D59" s="23" t="s">
        <v>216</v>
      </c>
      <c r="E59" s="28">
        <v>80721</v>
      </c>
      <c r="F59" s="25">
        <v>2185.16</v>
      </c>
      <c r="G59" s="25">
        <v>0.45</v>
      </c>
      <c r="H59" s="26"/>
    </row>
    <row r="60" spans="2:10" x14ac:dyDescent="0.2">
      <c r="B60" s="27" t="s">
        <v>217</v>
      </c>
      <c r="C60" s="23" t="s">
        <v>218</v>
      </c>
      <c r="D60" s="23" t="s">
        <v>211</v>
      </c>
      <c r="E60" s="28">
        <v>121500</v>
      </c>
      <c r="F60" s="25">
        <v>1838.23</v>
      </c>
      <c r="G60" s="25">
        <v>0.38</v>
      </c>
      <c r="H60" s="26"/>
    </row>
    <row r="61" spans="2:10" x14ac:dyDescent="0.2">
      <c r="B61" s="29" t="s">
        <v>116</v>
      </c>
      <c r="C61" s="30"/>
      <c r="D61" s="30"/>
      <c r="E61" s="31"/>
      <c r="F61" s="32">
        <f>SUM(F7:F60)</f>
        <v>350168.79999999993</v>
      </c>
      <c r="G61" s="32">
        <f>SUM(G7:G60)</f>
        <v>72.820000000000007</v>
      </c>
      <c r="H61" s="33"/>
      <c r="I61" s="14"/>
      <c r="J61" s="14"/>
    </row>
    <row r="62" spans="2:10" x14ac:dyDescent="0.2">
      <c r="B62" s="37" t="s">
        <v>117</v>
      </c>
      <c r="C62" s="37"/>
      <c r="D62" s="37"/>
      <c r="E62" s="38"/>
      <c r="F62" s="39">
        <f>F61</f>
        <v>350168.79999999993</v>
      </c>
      <c r="G62" s="39">
        <f>G61</f>
        <v>72.820000000000007</v>
      </c>
      <c r="H62" s="15"/>
      <c r="I62" s="14"/>
      <c r="J62" s="14"/>
    </row>
    <row r="63" spans="2:10" x14ac:dyDescent="0.2">
      <c r="B63" s="46" t="s">
        <v>359</v>
      </c>
      <c r="C63" s="41"/>
      <c r="D63" s="41"/>
      <c r="E63" s="42"/>
      <c r="F63" s="43"/>
      <c r="G63" s="43"/>
      <c r="H63" s="43"/>
    </row>
    <row r="64" spans="2:10" x14ac:dyDescent="0.2">
      <c r="B64" s="47" t="s">
        <v>31</v>
      </c>
      <c r="C64" s="23"/>
      <c r="D64" s="23"/>
      <c r="E64" s="24"/>
      <c r="F64" s="25"/>
      <c r="G64" s="25"/>
      <c r="H64" s="25"/>
    </row>
    <row r="65" spans="2:8" x14ac:dyDescent="0.2">
      <c r="B65" s="23" t="s">
        <v>360</v>
      </c>
      <c r="C65" s="23" t="s">
        <v>361</v>
      </c>
      <c r="D65" s="23" t="s">
        <v>362</v>
      </c>
      <c r="E65" s="28">
        <v>500</v>
      </c>
      <c r="F65" s="25">
        <v>4970.3100000000004</v>
      </c>
      <c r="G65" s="25">
        <v>1.03</v>
      </c>
      <c r="H65" s="25">
        <v>5.23</v>
      </c>
    </row>
    <row r="66" spans="2:8" x14ac:dyDescent="0.2">
      <c r="B66" s="23" t="s">
        <v>363</v>
      </c>
      <c r="C66" s="23" t="s">
        <v>364</v>
      </c>
      <c r="D66" s="23" t="s">
        <v>365</v>
      </c>
      <c r="E66" s="28">
        <v>450</v>
      </c>
      <c r="F66" s="25">
        <v>4677.71</v>
      </c>
      <c r="G66" s="25">
        <v>0.97</v>
      </c>
      <c r="H66" s="25">
        <v>4.63</v>
      </c>
    </row>
    <row r="67" spans="2:8" x14ac:dyDescent="0.2">
      <c r="B67" s="23" t="s">
        <v>366</v>
      </c>
      <c r="C67" s="23" t="s">
        <v>367</v>
      </c>
      <c r="D67" s="23" t="s">
        <v>365</v>
      </c>
      <c r="E67" s="28">
        <v>350</v>
      </c>
      <c r="F67" s="25">
        <v>3561.5</v>
      </c>
      <c r="G67" s="25">
        <v>0.74</v>
      </c>
      <c r="H67" s="25">
        <v>3.69</v>
      </c>
    </row>
    <row r="68" spans="2:8" x14ac:dyDescent="0.2">
      <c r="B68" s="23" t="s">
        <v>368</v>
      </c>
      <c r="C68" s="23" t="s">
        <v>369</v>
      </c>
      <c r="D68" s="23" t="s">
        <v>365</v>
      </c>
      <c r="E68" s="28">
        <v>300</v>
      </c>
      <c r="F68" s="25">
        <v>3097.12</v>
      </c>
      <c r="G68" s="25">
        <v>0.64</v>
      </c>
      <c r="H68" s="25">
        <v>4.5599999999999996</v>
      </c>
    </row>
    <row r="69" spans="2:8" x14ac:dyDescent="0.2">
      <c r="B69" s="23" t="s">
        <v>370</v>
      </c>
      <c r="C69" s="23" t="s">
        <v>371</v>
      </c>
      <c r="D69" s="23" t="s">
        <v>365</v>
      </c>
      <c r="E69" s="28">
        <v>250</v>
      </c>
      <c r="F69" s="25">
        <v>2597.5500000000002</v>
      </c>
      <c r="G69" s="25">
        <v>0.54</v>
      </c>
      <c r="H69" s="25">
        <v>4.8099999999999996</v>
      </c>
    </row>
    <row r="70" spans="2:8" x14ac:dyDescent="0.2">
      <c r="B70" s="23" t="s">
        <v>372</v>
      </c>
      <c r="C70" s="23" t="s">
        <v>373</v>
      </c>
      <c r="D70" s="23" t="s">
        <v>365</v>
      </c>
      <c r="E70" s="28">
        <v>250</v>
      </c>
      <c r="F70" s="25">
        <v>2592.2199999999998</v>
      </c>
      <c r="G70" s="25">
        <v>0.54</v>
      </c>
      <c r="H70" s="25">
        <v>4.71</v>
      </c>
    </row>
    <row r="71" spans="2:8" x14ac:dyDescent="0.2">
      <c r="B71" s="23" t="s">
        <v>374</v>
      </c>
      <c r="C71" s="23" t="s">
        <v>375</v>
      </c>
      <c r="D71" s="23" t="s">
        <v>362</v>
      </c>
      <c r="E71" s="28">
        <v>250</v>
      </c>
      <c r="F71" s="25">
        <v>2547.46</v>
      </c>
      <c r="G71" s="25">
        <v>0.53</v>
      </c>
      <c r="H71" s="25">
        <v>4.0599999999999996</v>
      </c>
    </row>
    <row r="72" spans="2:8" x14ac:dyDescent="0.2">
      <c r="B72" s="23" t="s">
        <v>376</v>
      </c>
      <c r="C72" s="23" t="s">
        <v>377</v>
      </c>
      <c r="D72" s="23" t="s">
        <v>365</v>
      </c>
      <c r="E72" s="28">
        <v>250</v>
      </c>
      <c r="F72" s="25">
        <v>2535.27</v>
      </c>
      <c r="G72" s="25">
        <v>0.53</v>
      </c>
      <c r="H72" s="25">
        <v>4.0599999999999996</v>
      </c>
    </row>
    <row r="73" spans="2:8" x14ac:dyDescent="0.2">
      <c r="B73" s="23" t="s">
        <v>378</v>
      </c>
      <c r="C73" s="23" t="s">
        <v>379</v>
      </c>
      <c r="D73" s="23" t="s">
        <v>365</v>
      </c>
      <c r="E73" s="28">
        <v>250</v>
      </c>
      <c r="F73" s="25">
        <v>2534.98</v>
      </c>
      <c r="G73" s="25">
        <v>0.53</v>
      </c>
      <c r="H73" s="25">
        <v>3.92</v>
      </c>
    </row>
    <row r="74" spans="2:8" x14ac:dyDescent="0.2">
      <c r="B74" s="23" t="s">
        <v>380</v>
      </c>
      <c r="C74" s="23" t="s">
        <v>381</v>
      </c>
      <c r="D74" s="23" t="s">
        <v>365</v>
      </c>
      <c r="E74" s="28">
        <v>250</v>
      </c>
      <c r="F74" s="25">
        <v>2466.91</v>
      </c>
      <c r="G74" s="25">
        <v>0.51</v>
      </c>
      <c r="H74" s="25">
        <v>5.78</v>
      </c>
    </row>
    <row r="75" spans="2:8" x14ac:dyDescent="0.2">
      <c r="B75" s="23" t="s">
        <v>382</v>
      </c>
      <c r="C75" s="23" t="s">
        <v>383</v>
      </c>
      <c r="D75" s="23" t="s">
        <v>365</v>
      </c>
      <c r="E75" s="28">
        <v>200</v>
      </c>
      <c r="F75" s="25">
        <v>2126.17</v>
      </c>
      <c r="G75" s="25">
        <v>0.44</v>
      </c>
      <c r="H75" s="25">
        <v>5.81</v>
      </c>
    </row>
    <row r="76" spans="2:8" x14ac:dyDescent="0.2">
      <c r="B76" s="23" t="s">
        <v>384</v>
      </c>
      <c r="C76" s="23" t="s">
        <v>385</v>
      </c>
      <c r="D76" s="23" t="s">
        <v>365</v>
      </c>
      <c r="E76" s="28">
        <v>200</v>
      </c>
      <c r="F76" s="25">
        <v>2070.7199999999998</v>
      </c>
      <c r="G76" s="25">
        <v>0.43</v>
      </c>
      <c r="H76" s="25">
        <v>4.72</v>
      </c>
    </row>
    <row r="77" spans="2:8" x14ac:dyDescent="0.2">
      <c r="B77" s="23" t="s">
        <v>386</v>
      </c>
      <c r="C77" s="23" t="s">
        <v>387</v>
      </c>
      <c r="D77" s="23" t="s">
        <v>365</v>
      </c>
      <c r="E77" s="28">
        <v>150</v>
      </c>
      <c r="F77" s="25">
        <v>1639.76</v>
      </c>
      <c r="G77" s="25">
        <v>0.34</v>
      </c>
      <c r="H77" s="25">
        <v>6.81</v>
      </c>
    </row>
    <row r="78" spans="2:8" x14ac:dyDescent="0.2">
      <c r="B78" s="23" t="s">
        <v>388</v>
      </c>
      <c r="C78" s="23" t="s">
        <v>389</v>
      </c>
      <c r="D78" s="23" t="s">
        <v>365</v>
      </c>
      <c r="E78" s="28">
        <v>150</v>
      </c>
      <c r="F78" s="25">
        <v>1593.63</v>
      </c>
      <c r="G78" s="25">
        <v>0.33</v>
      </c>
      <c r="H78" s="25">
        <v>5.47</v>
      </c>
    </row>
    <row r="79" spans="2:8" x14ac:dyDescent="0.2">
      <c r="B79" s="23" t="s">
        <v>390</v>
      </c>
      <c r="C79" s="23" t="s">
        <v>391</v>
      </c>
      <c r="D79" s="23" t="s">
        <v>365</v>
      </c>
      <c r="E79" s="28">
        <v>150</v>
      </c>
      <c r="F79" s="25">
        <v>1561.27</v>
      </c>
      <c r="G79" s="25">
        <v>0.32</v>
      </c>
      <c r="H79" s="25">
        <v>4.82</v>
      </c>
    </row>
    <row r="80" spans="2:8" x14ac:dyDescent="0.2">
      <c r="B80" s="23" t="s">
        <v>392</v>
      </c>
      <c r="C80" s="23" t="s">
        <v>393</v>
      </c>
      <c r="D80" s="23" t="s">
        <v>365</v>
      </c>
      <c r="E80" s="28">
        <v>150</v>
      </c>
      <c r="F80" s="25">
        <v>1557.35</v>
      </c>
      <c r="G80" s="25">
        <v>0.32</v>
      </c>
      <c r="H80" s="25">
        <v>4.0599999999999996</v>
      </c>
    </row>
    <row r="81" spans="2:8" x14ac:dyDescent="0.2">
      <c r="B81" s="23" t="s">
        <v>394</v>
      </c>
      <c r="C81" s="23" t="s">
        <v>395</v>
      </c>
      <c r="D81" s="23" t="s">
        <v>362</v>
      </c>
      <c r="E81" s="28">
        <v>150</v>
      </c>
      <c r="F81" s="25">
        <v>1525.05</v>
      </c>
      <c r="G81" s="25">
        <v>0.32</v>
      </c>
      <c r="H81" s="25">
        <v>3.53</v>
      </c>
    </row>
    <row r="82" spans="2:8" x14ac:dyDescent="0.2">
      <c r="B82" s="23" t="s">
        <v>396</v>
      </c>
      <c r="C82" s="23" t="s">
        <v>397</v>
      </c>
      <c r="D82" s="23" t="s">
        <v>365</v>
      </c>
      <c r="E82" s="28">
        <v>150</v>
      </c>
      <c r="F82" s="25">
        <v>1520.29</v>
      </c>
      <c r="G82" s="25">
        <v>0.32</v>
      </c>
      <c r="H82" s="25">
        <v>3.7</v>
      </c>
    </row>
    <row r="83" spans="2:8" x14ac:dyDescent="0.2">
      <c r="B83" s="23" t="s">
        <v>398</v>
      </c>
      <c r="C83" s="23" t="s">
        <v>399</v>
      </c>
      <c r="D83" s="23" t="s">
        <v>400</v>
      </c>
      <c r="E83" s="28">
        <v>152</v>
      </c>
      <c r="F83" s="25">
        <v>1508.84</v>
      </c>
      <c r="G83" s="25">
        <v>0.31</v>
      </c>
      <c r="H83" s="25">
        <v>3.55</v>
      </c>
    </row>
    <row r="84" spans="2:8" x14ac:dyDescent="0.2">
      <c r="B84" s="23" t="s">
        <v>401</v>
      </c>
      <c r="C84" s="23" t="s">
        <v>402</v>
      </c>
      <c r="D84" s="23" t="s">
        <v>362</v>
      </c>
      <c r="E84" s="28">
        <v>150</v>
      </c>
      <c r="F84" s="25">
        <v>1502.37</v>
      </c>
      <c r="G84" s="25">
        <v>0.31</v>
      </c>
      <c r="H84" s="25">
        <v>3.54</v>
      </c>
    </row>
    <row r="85" spans="2:8" x14ac:dyDescent="0.2">
      <c r="B85" s="23" t="s">
        <v>403</v>
      </c>
      <c r="C85" s="23" t="s">
        <v>404</v>
      </c>
      <c r="D85" s="23" t="s">
        <v>365</v>
      </c>
      <c r="E85" s="28">
        <v>112</v>
      </c>
      <c r="F85" s="25">
        <v>1224.52</v>
      </c>
      <c r="G85" s="25">
        <v>0.25</v>
      </c>
      <c r="H85" s="25">
        <v>6.76</v>
      </c>
    </row>
    <row r="86" spans="2:8" x14ac:dyDescent="0.2">
      <c r="B86" s="23" t="s">
        <v>405</v>
      </c>
      <c r="C86" s="23" t="s">
        <v>406</v>
      </c>
      <c r="D86" s="23" t="s">
        <v>365</v>
      </c>
      <c r="E86" s="28">
        <v>100</v>
      </c>
      <c r="F86" s="25">
        <v>1068</v>
      </c>
      <c r="G86" s="25">
        <v>0.22</v>
      </c>
      <c r="H86" s="25">
        <v>5.9</v>
      </c>
    </row>
    <row r="87" spans="2:8" x14ac:dyDescent="0.2">
      <c r="B87" s="23" t="s">
        <v>407</v>
      </c>
      <c r="C87" s="23" t="s">
        <v>408</v>
      </c>
      <c r="D87" s="23" t="s">
        <v>365</v>
      </c>
      <c r="E87" s="28">
        <v>100</v>
      </c>
      <c r="F87" s="25">
        <v>1055.1600000000001</v>
      </c>
      <c r="G87" s="25">
        <v>0.22</v>
      </c>
      <c r="H87" s="25">
        <v>6</v>
      </c>
    </row>
    <row r="88" spans="2:8" x14ac:dyDescent="0.2">
      <c r="B88" s="23" t="s">
        <v>409</v>
      </c>
      <c r="C88" s="23" t="s">
        <v>410</v>
      </c>
      <c r="D88" s="23" t="s">
        <v>365</v>
      </c>
      <c r="E88" s="28">
        <v>100</v>
      </c>
      <c r="F88" s="25">
        <v>1035.98</v>
      </c>
      <c r="G88" s="25">
        <v>0.22</v>
      </c>
      <c r="H88" s="25">
        <v>4.82</v>
      </c>
    </row>
    <row r="89" spans="2:8" x14ac:dyDescent="0.2">
      <c r="B89" s="23" t="s">
        <v>411</v>
      </c>
      <c r="C89" s="23" t="s">
        <v>412</v>
      </c>
      <c r="D89" s="23" t="s">
        <v>400</v>
      </c>
      <c r="E89" s="28">
        <v>100</v>
      </c>
      <c r="F89" s="25">
        <v>1028.8499999999999</v>
      </c>
      <c r="G89" s="25">
        <v>0.21</v>
      </c>
      <c r="H89" s="25">
        <v>4.6500000000000004</v>
      </c>
    </row>
    <row r="90" spans="2:8" x14ac:dyDescent="0.2">
      <c r="B90" s="23" t="s">
        <v>413</v>
      </c>
      <c r="C90" s="23" t="s">
        <v>414</v>
      </c>
      <c r="D90" s="23" t="s">
        <v>365</v>
      </c>
      <c r="E90" s="28">
        <v>100</v>
      </c>
      <c r="F90" s="25">
        <v>1010.17</v>
      </c>
      <c r="G90" s="25">
        <v>0.21</v>
      </c>
      <c r="H90" s="25">
        <v>3.54</v>
      </c>
    </row>
    <row r="91" spans="2:8" x14ac:dyDescent="0.2">
      <c r="B91" s="23" t="s">
        <v>415</v>
      </c>
      <c r="C91" s="23" t="s">
        <v>416</v>
      </c>
      <c r="D91" s="23" t="s">
        <v>365</v>
      </c>
      <c r="E91" s="28">
        <v>69</v>
      </c>
      <c r="F91" s="25">
        <v>701.39</v>
      </c>
      <c r="G91" s="25">
        <v>0.15</v>
      </c>
      <c r="H91" s="25">
        <v>3.7</v>
      </c>
    </row>
    <row r="92" spans="2:8" x14ac:dyDescent="0.2">
      <c r="B92" s="23" t="s">
        <v>417</v>
      </c>
      <c r="C92" s="23" t="s">
        <v>418</v>
      </c>
      <c r="D92" s="23" t="s">
        <v>365</v>
      </c>
      <c r="E92" s="28">
        <v>60</v>
      </c>
      <c r="F92" s="25">
        <v>622.27</v>
      </c>
      <c r="G92" s="25">
        <v>0.13</v>
      </c>
      <c r="H92" s="25">
        <v>4.16</v>
      </c>
    </row>
    <row r="93" spans="2:8" x14ac:dyDescent="0.2">
      <c r="B93" s="23" t="s">
        <v>419</v>
      </c>
      <c r="C93" s="23" t="s">
        <v>420</v>
      </c>
      <c r="D93" s="23" t="s">
        <v>365</v>
      </c>
      <c r="E93" s="28">
        <v>50</v>
      </c>
      <c r="F93" s="25">
        <v>538.96</v>
      </c>
      <c r="G93" s="25">
        <v>0.11</v>
      </c>
      <c r="H93" s="25">
        <v>5.3</v>
      </c>
    </row>
    <row r="94" spans="2:8" x14ac:dyDescent="0.2">
      <c r="B94" s="23" t="s">
        <v>421</v>
      </c>
      <c r="C94" s="23" t="s">
        <v>422</v>
      </c>
      <c r="D94" s="23" t="s">
        <v>365</v>
      </c>
      <c r="E94" s="28">
        <v>50</v>
      </c>
      <c r="F94" s="25">
        <v>529.29</v>
      </c>
      <c r="G94" s="25">
        <v>0.11</v>
      </c>
      <c r="H94" s="25">
        <v>6.9</v>
      </c>
    </row>
    <row r="95" spans="2:8" x14ac:dyDescent="0.2">
      <c r="B95" s="23" t="s">
        <v>423</v>
      </c>
      <c r="C95" s="23" t="s">
        <v>424</v>
      </c>
      <c r="D95" s="23" t="s">
        <v>365</v>
      </c>
      <c r="E95" s="28">
        <v>50</v>
      </c>
      <c r="F95" s="25">
        <v>526.48</v>
      </c>
      <c r="G95" s="25">
        <v>0.11</v>
      </c>
      <c r="H95" s="25">
        <v>5.93</v>
      </c>
    </row>
    <row r="96" spans="2:8" x14ac:dyDescent="0.2">
      <c r="B96" s="23" t="s">
        <v>425</v>
      </c>
      <c r="C96" s="23" t="s">
        <v>426</v>
      </c>
      <c r="D96" s="23" t="s">
        <v>365</v>
      </c>
      <c r="E96" s="28">
        <v>50</v>
      </c>
      <c r="F96" s="25">
        <v>518.67999999999995</v>
      </c>
      <c r="G96" s="25">
        <v>0.11</v>
      </c>
      <c r="H96" s="25">
        <v>6.71</v>
      </c>
    </row>
    <row r="97" spans="2:10" x14ac:dyDescent="0.2">
      <c r="B97" s="23" t="s">
        <v>427</v>
      </c>
      <c r="C97" s="23" t="s">
        <v>428</v>
      </c>
      <c r="D97" s="23" t="s">
        <v>365</v>
      </c>
      <c r="E97" s="28">
        <v>50</v>
      </c>
      <c r="F97" s="25">
        <v>513.02</v>
      </c>
      <c r="G97" s="25">
        <v>0.11</v>
      </c>
      <c r="H97" s="25">
        <v>4.45</v>
      </c>
    </row>
    <row r="98" spans="2:10" x14ac:dyDescent="0.2">
      <c r="B98" s="23" t="s">
        <v>429</v>
      </c>
      <c r="C98" s="23" t="s">
        <v>430</v>
      </c>
      <c r="D98" s="23" t="s">
        <v>365</v>
      </c>
      <c r="E98" s="28">
        <v>10</v>
      </c>
      <c r="F98" s="25">
        <v>103.65</v>
      </c>
      <c r="G98" s="25">
        <v>0.02</v>
      </c>
      <c r="H98" s="25">
        <v>4.04</v>
      </c>
    </row>
    <row r="99" spans="2:10" x14ac:dyDescent="0.2">
      <c r="B99" s="30" t="s">
        <v>116</v>
      </c>
      <c r="C99" s="30"/>
      <c r="D99" s="30"/>
      <c r="E99" s="31"/>
      <c r="F99" s="32">
        <f>SUM(F64:F98)</f>
        <v>58662.899999999994</v>
      </c>
      <c r="G99" s="32">
        <f>SUM(G64:G98)</f>
        <v>12.180000000000005</v>
      </c>
      <c r="H99" s="48"/>
      <c r="I99" s="14"/>
      <c r="J99" s="14"/>
    </row>
    <row r="100" spans="2:10" x14ac:dyDescent="0.2">
      <c r="B100" s="49" t="s">
        <v>117</v>
      </c>
      <c r="C100" s="49"/>
      <c r="D100" s="49"/>
      <c r="E100" s="50"/>
      <c r="F100" s="51">
        <f>F99</f>
        <v>58662.899999999994</v>
      </c>
      <c r="G100" s="51">
        <f>G99</f>
        <v>12.180000000000005</v>
      </c>
      <c r="H100" s="51"/>
      <c r="I100" s="14"/>
      <c r="J100" s="14"/>
    </row>
    <row r="101" spans="2:10" x14ac:dyDescent="0.2">
      <c r="B101" s="47" t="s">
        <v>431</v>
      </c>
      <c r="C101" s="23"/>
      <c r="D101" s="23"/>
      <c r="E101" s="24"/>
      <c r="F101" s="25"/>
      <c r="G101" s="25"/>
      <c r="H101" s="25"/>
    </row>
    <row r="102" spans="2:10" x14ac:dyDescent="0.2">
      <c r="B102" s="47" t="s">
        <v>432</v>
      </c>
      <c r="C102" s="23"/>
      <c r="D102" s="23"/>
      <c r="E102" s="24"/>
      <c r="F102" s="25"/>
      <c r="G102" s="25"/>
      <c r="H102" s="25"/>
    </row>
    <row r="103" spans="2:10" x14ac:dyDescent="0.2">
      <c r="B103" s="23" t="s">
        <v>433</v>
      </c>
      <c r="C103" s="23" t="s">
        <v>434</v>
      </c>
      <c r="D103" s="23" t="s">
        <v>435</v>
      </c>
      <c r="E103" s="28">
        <v>4500000</v>
      </c>
      <c r="F103" s="25">
        <v>4497.5</v>
      </c>
      <c r="G103" s="25">
        <v>0.93</v>
      </c>
      <c r="H103" s="25">
        <v>2.9</v>
      </c>
    </row>
    <row r="104" spans="2:10" x14ac:dyDescent="0.2">
      <c r="B104" s="30" t="s">
        <v>116</v>
      </c>
      <c r="C104" s="30"/>
      <c r="D104" s="30"/>
      <c r="E104" s="31"/>
      <c r="F104" s="32">
        <f>SUM(F102:F103)</f>
        <v>4497.5</v>
      </c>
      <c r="G104" s="32">
        <f>SUM(G102:G103)</f>
        <v>0.93</v>
      </c>
      <c r="H104" s="48"/>
      <c r="I104" s="14"/>
      <c r="J104" s="14"/>
    </row>
    <row r="105" spans="2:10" x14ac:dyDescent="0.2">
      <c r="B105" s="49" t="s">
        <v>117</v>
      </c>
      <c r="C105" s="49"/>
      <c r="D105" s="49"/>
      <c r="E105" s="50"/>
      <c r="F105" s="51">
        <f>+F104</f>
        <v>4497.5</v>
      </c>
      <c r="G105" s="51">
        <f>+G104</f>
        <v>0.93</v>
      </c>
      <c r="H105" s="51"/>
      <c r="I105" s="14"/>
      <c r="J105" s="14"/>
    </row>
    <row r="106" spans="2:10" x14ac:dyDescent="0.2">
      <c r="B106" s="47" t="s">
        <v>436</v>
      </c>
      <c r="C106" s="23"/>
      <c r="D106" s="23"/>
      <c r="E106" s="24"/>
      <c r="F106" s="25"/>
      <c r="G106" s="25"/>
      <c r="H106" s="25"/>
    </row>
    <row r="107" spans="2:10" x14ac:dyDescent="0.2">
      <c r="B107" s="23" t="s">
        <v>437</v>
      </c>
      <c r="C107" s="23" t="s">
        <v>438</v>
      </c>
      <c r="D107" s="23" t="s">
        <v>439</v>
      </c>
      <c r="E107" s="28">
        <v>6000000</v>
      </c>
      <c r="F107" s="25">
        <v>6048.52</v>
      </c>
      <c r="G107" s="25">
        <v>1.26</v>
      </c>
      <c r="H107" s="25">
        <v>3.34</v>
      </c>
    </row>
    <row r="108" spans="2:10" x14ac:dyDescent="0.2">
      <c r="B108" s="23" t="s">
        <v>440</v>
      </c>
      <c r="C108" s="23" t="s">
        <v>441</v>
      </c>
      <c r="D108" s="23" t="s">
        <v>439</v>
      </c>
      <c r="E108" s="28">
        <v>5000000</v>
      </c>
      <c r="F108" s="25">
        <v>5275.4</v>
      </c>
      <c r="G108" s="25">
        <v>1.1000000000000001</v>
      </c>
      <c r="H108" s="25">
        <v>4.5199999999999996</v>
      </c>
    </row>
    <row r="109" spans="2:10" x14ac:dyDescent="0.2">
      <c r="B109" s="23" t="s">
        <v>442</v>
      </c>
      <c r="C109" s="23" t="s">
        <v>443</v>
      </c>
      <c r="D109" s="23" t="s">
        <v>439</v>
      </c>
      <c r="E109" s="28">
        <v>5000000</v>
      </c>
      <c r="F109" s="25">
        <v>5231.6000000000004</v>
      </c>
      <c r="G109" s="25">
        <v>1.0900000000000001</v>
      </c>
      <c r="H109" s="25">
        <v>4.1399999999999997</v>
      </c>
    </row>
    <row r="110" spans="2:10" x14ac:dyDescent="0.2">
      <c r="B110" s="23" t="s">
        <v>444</v>
      </c>
      <c r="C110" s="23" t="s">
        <v>445</v>
      </c>
      <c r="D110" s="23" t="s">
        <v>439</v>
      </c>
      <c r="E110" s="28">
        <v>5000000</v>
      </c>
      <c r="F110" s="25">
        <v>5152.7700000000004</v>
      </c>
      <c r="G110" s="25">
        <v>1.07</v>
      </c>
      <c r="H110" s="25">
        <v>3.63</v>
      </c>
    </row>
    <row r="111" spans="2:10" x14ac:dyDescent="0.2">
      <c r="B111" s="23" t="s">
        <v>446</v>
      </c>
      <c r="C111" s="23" t="s">
        <v>447</v>
      </c>
      <c r="D111" s="23" t="s">
        <v>439</v>
      </c>
      <c r="E111" s="28">
        <v>4400000</v>
      </c>
      <c r="F111" s="25">
        <v>4380.03</v>
      </c>
      <c r="G111" s="25">
        <v>0.91</v>
      </c>
      <c r="H111" s="25">
        <v>4.67</v>
      </c>
    </row>
    <row r="112" spans="2:10" x14ac:dyDescent="0.2">
      <c r="B112" s="23" t="s">
        <v>448</v>
      </c>
      <c r="C112" s="23" t="s">
        <v>449</v>
      </c>
      <c r="D112" s="23" t="s">
        <v>439</v>
      </c>
      <c r="E112" s="28">
        <v>4000000</v>
      </c>
      <c r="F112" s="25">
        <v>4250.79</v>
      </c>
      <c r="G112" s="25">
        <v>0.88</v>
      </c>
      <c r="H112" s="25">
        <v>5.21</v>
      </c>
    </row>
    <row r="113" spans="2:10" x14ac:dyDescent="0.2">
      <c r="B113" s="23" t="s">
        <v>450</v>
      </c>
      <c r="C113" s="23" t="s">
        <v>451</v>
      </c>
      <c r="D113" s="23" t="s">
        <v>439</v>
      </c>
      <c r="E113" s="28">
        <v>3000000</v>
      </c>
      <c r="F113" s="25">
        <v>3126.85</v>
      </c>
      <c r="G113" s="25">
        <v>0.65</v>
      </c>
      <c r="H113" s="25">
        <v>4.26</v>
      </c>
    </row>
    <row r="114" spans="2:10" x14ac:dyDescent="0.2">
      <c r="B114" s="23" t="s">
        <v>452</v>
      </c>
      <c r="C114" s="23" t="s">
        <v>453</v>
      </c>
      <c r="D114" s="23" t="s">
        <v>439</v>
      </c>
      <c r="E114" s="28">
        <v>3000000</v>
      </c>
      <c r="F114" s="25">
        <v>3113.05</v>
      </c>
      <c r="G114" s="25">
        <v>0.65</v>
      </c>
      <c r="H114" s="25">
        <v>3.79</v>
      </c>
    </row>
    <row r="115" spans="2:10" x14ac:dyDescent="0.2">
      <c r="B115" s="23" t="s">
        <v>454</v>
      </c>
      <c r="C115" s="23" t="s">
        <v>455</v>
      </c>
      <c r="D115" s="23" t="s">
        <v>439</v>
      </c>
      <c r="E115" s="28">
        <v>3000000</v>
      </c>
      <c r="F115" s="25">
        <v>2957.9</v>
      </c>
      <c r="G115" s="25">
        <v>0.61</v>
      </c>
      <c r="H115" s="25">
        <v>5.6</v>
      </c>
    </row>
    <row r="116" spans="2:10" x14ac:dyDescent="0.2">
      <c r="B116" s="23" t="s">
        <v>456</v>
      </c>
      <c r="C116" s="23" t="s">
        <v>457</v>
      </c>
      <c r="D116" s="23" t="s">
        <v>439</v>
      </c>
      <c r="E116" s="28">
        <v>2500000</v>
      </c>
      <c r="F116" s="25">
        <v>2529.4</v>
      </c>
      <c r="G116" s="25">
        <v>0.53</v>
      </c>
      <c r="H116" s="25">
        <v>3.92</v>
      </c>
    </row>
    <row r="117" spans="2:10" x14ac:dyDescent="0.2">
      <c r="B117" s="23" t="s">
        <v>458</v>
      </c>
      <c r="C117" s="23" t="s">
        <v>459</v>
      </c>
      <c r="D117" s="23" t="s">
        <v>439</v>
      </c>
      <c r="E117" s="28">
        <v>1750000</v>
      </c>
      <c r="F117" s="25">
        <v>1711.25</v>
      </c>
      <c r="G117" s="25">
        <v>0.36</v>
      </c>
      <c r="H117" s="25">
        <v>5.7</v>
      </c>
    </row>
    <row r="118" spans="2:10" x14ac:dyDescent="0.2">
      <c r="B118" s="23" t="s">
        <v>460</v>
      </c>
      <c r="C118" s="23" t="s">
        <v>461</v>
      </c>
      <c r="D118" s="23" t="s">
        <v>439</v>
      </c>
      <c r="E118" s="28">
        <v>1500000</v>
      </c>
      <c r="F118" s="25">
        <v>1608.22</v>
      </c>
      <c r="G118" s="25">
        <v>0.33</v>
      </c>
      <c r="H118" s="25">
        <v>6.33</v>
      </c>
    </row>
    <row r="119" spans="2:10" x14ac:dyDescent="0.2">
      <c r="B119" s="23" t="s">
        <v>462</v>
      </c>
      <c r="C119" s="23" t="s">
        <v>463</v>
      </c>
      <c r="D119" s="23" t="s">
        <v>439</v>
      </c>
      <c r="E119" s="28">
        <v>1500000</v>
      </c>
      <c r="F119" s="25">
        <v>1606.93</v>
      </c>
      <c r="G119" s="25">
        <v>0.33</v>
      </c>
      <c r="H119" s="25">
        <v>6.33</v>
      </c>
    </row>
    <row r="120" spans="2:10" x14ac:dyDescent="0.2">
      <c r="B120" s="23" t="s">
        <v>464</v>
      </c>
      <c r="C120" s="23" t="s">
        <v>465</v>
      </c>
      <c r="D120" s="23" t="s">
        <v>439</v>
      </c>
      <c r="E120" s="28">
        <v>1500000</v>
      </c>
      <c r="F120" s="25">
        <v>1597.98</v>
      </c>
      <c r="G120" s="25">
        <v>0.33</v>
      </c>
      <c r="H120" s="25">
        <v>6.35</v>
      </c>
    </row>
    <row r="121" spans="2:10" x14ac:dyDescent="0.2">
      <c r="B121" s="23" t="s">
        <v>466</v>
      </c>
      <c r="C121" s="23" t="s">
        <v>467</v>
      </c>
      <c r="D121" s="23" t="s">
        <v>439</v>
      </c>
      <c r="E121" s="28">
        <v>1500000</v>
      </c>
      <c r="F121" s="25">
        <v>1543.65</v>
      </c>
      <c r="G121" s="25">
        <v>0.32</v>
      </c>
      <c r="H121" s="25">
        <v>5.28</v>
      </c>
    </row>
    <row r="122" spans="2:10" x14ac:dyDescent="0.2">
      <c r="B122" s="23" t="s">
        <v>468</v>
      </c>
      <c r="C122" s="23" t="s">
        <v>469</v>
      </c>
      <c r="D122" s="23" t="s">
        <v>439</v>
      </c>
      <c r="E122" s="28">
        <v>1000000</v>
      </c>
      <c r="F122" s="25">
        <v>1043.5999999999999</v>
      </c>
      <c r="G122" s="25">
        <v>0.22</v>
      </c>
      <c r="H122" s="25">
        <v>6.02</v>
      </c>
    </row>
    <row r="123" spans="2:10" x14ac:dyDescent="0.2">
      <c r="B123" s="23" t="s">
        <v>470</v>
      </c>
      <c r="C123" s="23" t="s">
        <v>471</v>
      </c>
      <c r="D123" s="23" t="s">
        <v>439</v>
      </c>
      <c r="E123" s="28">
        <v>600000</v>
      </c>
      <c r="F123" s="25">
        <v>627.72</v>
      </c>
      <c r="G123" s="25">
        <v>0.13</v>
      </c>
      <c r="H123" s="25">
        <v>6.35</v>
      </c>
    </row>
    <row r="124" spans="2:10" x14ac:dyDescent="0.2">
      <c r="B124" s="23" t="s">
        <v>472</v>
      </c>
      <c r="C124" s="23" t="s">
        <v>473</v>
      </c>
      <c r="D124" s="23" t="s">
        <v>439</v>
      </c>
      <c r="E124" s="28">
        <v>500000</v>
      </c>
      <c r="F124" s="25">
        <v>550.22</v>
      </c>
      <c r="G124" s="25">
        <v>0.11</v>
      </c>
      <c r="H124" s="25">
        <v>6.17</v>
      </c>
    </row>
    <row r="125" spans="2:10" x14ac:dyDescent="0.2">
      <c r="B125" s="23" t="s">
        <v>474</v>
      </c>
      <c r="C125" s="23" t="s">
        <v>475</v>
      </c>
      <c r="D125" s="23" t="s">
        <v>439</v>
      </c>
      <c r="E125" s="28">
        <v>500000</v>
      </c>
      <c r="F125" s="25">
        <v>548.08000000000004</v>
      </c>
      <c r="G125" s="25">
        <v>0.11</v>
      </c>
      <c r="H125" s="25">
        <v>6.11</v>
      </c>
    </row>
    <row r="126" spans="2:10" x14ac:dyDescent="0.2">
      <c r="B126" s="52" t="s">
        <v>476</v>
      </c>
      <c r="C126" s="52" t="s">
        <v>477</v>
      </c>
      <c r="D126" s="52" t="s">
        <v>439</v>
      </c>
      <c r="E126" s="53">
        <v>191700</v>
      </c>
      <c r="F126" s="54">
        <v>197.77</v>
      </c>
      <c r="G126" s="54">
        <v>0.04</v>
      </c>
      <c r="H126" s="54">
        <v>4.47</v>
      </c>
    </row>
    <row r="127" spans="2:10" x14ac:dyDescent="0.2">
      <c r="B127" s="55" t="s">
        <v>117</v>
      </c>
      <c r="C127" s="55"/>
      <c r="D127" s="55"/>
      <c r="E127" s="56"/>
      <c r="F127" s="57">
        <f>SUM(F107:F126)</f>
        <v>53101.73000000001</v>
      </c>
      <c r="G127" s="57">
        <f>SUM(G107:G126)</f>
        <v>11.03</v>
      </c>
      <c r="H127" s="57"/>
      <c r="I127" s="14"/>
      <c r="J127" s="14"/>
    </row>
    <row r="128" spans="2:10" x14ac:dyDescent="0.2">
      <c r="B128" s="47" t="s">
        <v>118</v>
      </c>
      <c r="C128" s="23"/>
      <c r="D128" s="23"/>
      <c r="E128" s="24"/>
      <c r="F128" s="25"/>
      <c r="G128" s="25"/>
      <c r="H128" s="25"/>
    </row>
    <row r="129" spans="2:10" x14ac:dyDescent="0.2">
      <c r="B129" s="23" t="s">
        <v>118</v>
      </c>
      <c r="C129" s="23"/>
      <c r="D129" s="23"/>
      <c r="E129" s="24"/>
      <c r="F129" s="25">
        <v>16658.740000000002</v>
      </c>
      <c r="G129" s="25">
        <v>3.46</v>
      </c>
      <c r="H129" s="25"/>
    </row>
    <row r="130" spans="2:10" x14ac:dyDescent="0.2">
      <c r="B130" s="30" t="s">
        <v>116</v>
      </c>
      <c r="C130" s="30"/>
      <c r="D130" s="30"/>
      <c r="E130" s="31"/>
      <c r="F130" s="32">
        <f>SUM(F128:F129)</f>
        <v>16658.740000000002</v>
      </c>
      <c r="G130" s="32">
        <f>SUM(G128:G129)</f>
        <v>3.46</v>
      </c>
      <c r="H130" s="48"/>
      <c r="I130" s="14"/>
      <c r="J130" s="14"/>
    </row>
    <row r="131" spans="2:10" x14ac:dyDescent="0.2">
      <c r="B131" s="34" t="s">
        <v>117</v>
      </c>
      <c r="C131" s="34"/>
      <c r="D131" s="34"/>
      <c r="E131" s="35"/>
      <c r="F131" s="36">
        <f>F130</f>
        <v>16658.740000000002</v>
      </c>
      <c r="G131" s="36">
        <f>G130</f>
        <v>3.46</v>
      </c>
      <c r="H131" s="36"/>
      <c r="I131" s="14"/>
      <c r="J131" s="14"/>
    </row>
    <row r="132" spans="2:10" x14ac:dyDescent="0.2">
      <c r="B132" s="44" t="s">
        <v>120</v>
      </c>
      <c r="C132" s="44"/>
      <c r="D132" s="44"/>
      <c r="E132" s="45"/>
      <c r="F132" s="16">
        <f>F133-(+F62+F100+F105+F127+F131)</f>
        <v>-1906.2099999999045</v>
      </c>
      <c r="G132" s="16">
        <f>G133-(+G62+G100+G105+G127+G131)</f>
        <v>-0.42000000000001592</v>
      </c>
      <c r="H132" s="16"/>
      <c r="I132" s="14"/>
      <c r="J132" s="14"/>
    </row>
    <row r="133" spans="2:10" x14ac:dyDescent="0.2">
      <c r="B133" s="44" t="s">
        <v>119</v>
      </c>
      <c r="C133" s="44"/>
      <c r="D133" s="44"/>
      <c r="E133" s="45"/>
      <c r="F133" s="16">
        <v>481183.46</v>
      </c>
      <c r="G133" s="16">
        <v>100</v>
      </c>
      <c r="H133" s="16"/>
      <c r="I133" s="14"/>
      <c r="J133" s="14"/>
    </row>
    <row r="135" spans="2:10" x14ac:dyDescent="0.2">
      <c r="B135" s="14" t="s">
        <v>778</v>
      </c>
    </row>
  </sheetData>
  <mergeCells count="1">
    <mergeCell ref="B1:H1"/>
  </mergeCells>
  <pageMargins left="0.7" right="0.7" top="0.75" bottom="0.75" header="0.3" footer="0.3"/>
  <pageSetup paperSize="9" orientation="portrait" r:id="rId1"/>
  <headerFooter>
    <oddFooter>&amp;R&amp;1#&amp;"Calibri"&amp;10&amp;KFF0000|PUBLIC|</oddFooter>
    <evenFooter>&amp;LPUBLIC</evenFooter>
    <firstFooter>&amp;LPUBLIC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Riskometer</vt:lpstr>
      <vt:lpstr>CRI</vt:lpstr>
      <vt:lpstr>CREDF</vt:lpstr>
      <vt:lpstr>CRETSF</vt:lpstr>
      <vt:lpstr>CREE</vt:lpstr>
      <vt:lpstr>CRCTF</vt:lpstr>
      <vt:lpstr>CRBCEF</vt:lpstr>
      <vt:lpstr>CRSCF</vt:lpstr>
      <vt:lpstr>CREHF</vt:lpstr>
      <vt:lpstr>CRDBF</vt:lpstr>
      <vt:lpstr>CRGILT</vt:lpstr>
      <vt:lpstr>CRINC</vt:lpstr>
      <vt:lpstr>CRSF</vt:lpstr>
      <vt:lpstr>CRCHF</vt:lpstr>
      <vt:lpstr>CRG1988</vt:lpstr>
      <vt:lpstr>CRL</vt:lpstr>
      <vt:lpstr>CRUSTF</vt:lpstr>
      <vt:lpstr>CROF</vt:lpstr>
      <vt:lpstr>CRSDF</vt:lpstr>
      <vt:lpstr>CRCBF</vt:lpstr>
      <vt:lpstr>CRCPOF9</vt:lpstr>
      <vt:lpstr>CRDAF1</vt:lpstr>
      <vt:lpstr>CRFMP8</vt:lpstr>
      <vt:lpstr>CRCPOF10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PUBLIC</cp:keywords>
  <dc:description>PUBLIC</dc:description>
  <cp:lastModifiedBy/>
  <dcterms:created xsi:type="dcterms:W3CDTF">2006-09-16T00:00:00Z</dcterms:created>
  <dcterms:modified xsi:type="dcterms:W3CDTF">2021-04-09T13:51:58Z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urce">
    <vt:lpwstr>Internal</vt:lpwstr>
  </property>
  <property fmtid="{D5CDD505-2E9C-101B-9397-08002B2CF9AE}" pid="3" name="Footers">
    <vt:lpwstr>Footers</vt:lpwstr>
  </property>
  <property fmtid="{D5CDD505-2E9C-101B-9397-08002B2CF9AE}" pid="4" name="MSIP_Label_3486a02c-2dfb-4efe-823f-aa2d1f0e6ab7_Enabled">
    <vt:lpwstr>true</vt:lpwstr>
  </property>
  <property fmtid="{D5CDD505-2E9C-101B-9397-08002B2CF9AE}" pid="5" name="MSIP_Label_3486a02c-2dfb-4efe-823f-aa2d1f0e6ab7_SetDate">
    <vt:lpwstr>2021-04-09T12:38:31Z</vt:lpwstr>
  </property>
  <property fmtid="{D5CDD505-2E9C-101B-9397-08002B2CF9AE}" pid="6" name="MSIP_Label_3486a02c-2dfb-4efe-823f-aa2d1f0e6ab7_Method">
    <vt:lpwstr>Standard</vt:lpwstr>
  </property>
  <property fmtid="{D5CDD505-2E9C-101B-9397-08002B2CF9AE}" pid="7" name="MSIP_Label_3486a02c-2dfb-4efe-823f-aa2d1f0e6ab7_Name">
    <vt:lpwstr>CLAPUBLIC</vt:lpwstr>
  </property>
  <property fmtid="{D5CDD505-2E9C-101B-9397-08002B2CF9AE}" pid="8" name="MSIP_Label_3486a02c-2dfb-4efe-823f-aa2d1f0e6ab7_SiteId">
    <vt:lpwstr>e0fd434d-ba64-497b-90d2-859c472e1a92</vt:lpwstr>
  </property>
  <property fmtid="{D5CDD505-2E9C-101B-9397-08002B2CF9AE}" pid="9" name="MSIP_Label_3486a02c-2dfb-4efe-823f-aa2d1f0e6ab7_ActionId">
    <vt:lpwstr>016f3c78-33be-496b-9232-82b1ca15ca0f</vt:lpwstr>
  </property>
  <property fmtid="{D5CDD505-2E9C-101B-9397-08002B2CF9AE}" pid="10" name="MSIP_Label_3486a02c-2dfb-4efe-823f-aa2d1f0e6ab7_ContentBits">
    <vt:lpwstr>2</vt:lpwstr>
  </property>
  <property fmtid="{D5CDD505-2E9C-101B-9397-08002B2CF9AE}" pid="11" name="Classification">
    <vt:lpwstr>PUBLIC</vt:lpwstr>
  </property>
</Properties>
</file>